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/>
  </bookViews>
  <sheets>
    <sheet name="01.08.24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G127" i="1"/>
  <c r="F127"/>
  <c r="E127"/>
  <c r="G126"/>
  <c r="F126"/>
  <c r="E126"/>
  <c r="G125"/>
  <c r="F125"/>
  <c r="E125"/>
  <c r="G124"/>
  <c r="F124"/>
  <c r="E124"/>
  <c r="G123"/>
  <c r="F123"/>
  <c r="E123"/>
  <c r="G122"/>
  <c r="F122"/>
  <c r="E122"/>
  <c r="G121"/>
  <c r="F121"/>
  <c r="E121"/>
  <c r="G120"/>
  <c r="F120"/>
  <c r="E120"/>
  <c r="G119"/>
  <c r="F119"/>
  <c r="E119"/>
  <c r="G117"/>
  <c r="F117"/>
  <c r="E117"/>
  <c r="G115"/>
  <c r="F115"/>
  <c r="E115"/>
  <c r="G114"/>
  <c r="F114"/>
  <c r="E114"/>
  <c r="G113"/>
  <c r="F113"/>
  <c r="E113"/>
  <c r="G112"/>
  <c r="F112"/>
  <c r="E112"/>
  <c r="G111"/>
  <c r="F111"/>
  <c r="E111"/>
  <c r="G110"/>
  <c r="F110"/>
  <c r="E110"/>
  <c r="G109"/>
  <c r="F109"/>
  <c r="E109"/>
  <c r="G108"/>
  <c r="F108"/>
  <c r="E108"/>
  <c r="G107"/>
  <c r="F107"/>
  <c r="E107"/>
  <c r="G105"/>
  <c r="F105"/>
  <c r="E105"/>
  <c r="G104"/>
  <c r="F104"/>
  <c r="E104"/>
  <c r="G103"/>
  <c r="F103"/>
  <c r="E103"/>
  <c r="G102"/>
  <c r="F102"/>
  <c r="E102"/>
  <c r="G101"/>
  <c r="F101"/>
  <c r="E101"/>
  <c r="G100"/>
  <c r="F100"/>
  <c r="E100"/>
  <c r="G99"/>
  <c r="F99"/>
  <c r="E99"/>
  <c r="G98"/>
  <c r="F98"/>
  <c r="E98"/>
  <c r="G97"/>
  <c r="F97"/>
  <c r="E97"/>
  <c r="G95"/>
  <c r="F95"/>
  <c r="E95"/>
  <c r="G94"/>
  <c r="F94"/>
  <c r="E94"/>
  <c r="G93"/>
  <c r="F93"/>
  <c r="E93"/>
  <c r="G92"/>
  <c r="F92"/>
  <c r="E92"/>
  <c r="G91"/>
  <c r="F91"/>
  <c r="E91"/>
  <c r="G90"/>
  <c r="F90"/>
  <c r="E90"/>
  <c r="G89"/>
  <c r="F89"/>
  <c r="E89"/>
  <c r="G88"/>
  <c r="F88"/>
  <c r="E88"/>
  <c r="G87"/>
  <c r="F87"/>
  <c r="E87"/>
  <c r="G86"/>
  <c r="F86"/>
  <c r="E86"/>
  <c r="G84"/>
  <c r="F84"/>
  <c r="E84"/>
  <c r="G83"/>
  <c r="F83"/>
  <c r="E83"/>
  <c r="G82"/>
  <c r="F82"/>
  <c r="E82"/>
  <c r="G81"/>
  <c r="F81"/>
  <c r="E81"/>
  <c r="G80"/>
  <c r="F80"/>
  <c r="E80"/>
  <c r="G79"/>
  <c r="F79"/>
  <c r="E79"/>
  <c r="G78"/>
  <c r="F78"/>
  <c r="E78"/>
  <c r="G77"/>
  <c r="F77"/>
  <c r="E77"/>
  <c r="G76"/>
  <c r="F76"/>
  <c r="E76"/>
  <c r="G75"/>
  <c r="F75"/>
  <c r="E75"/>
  <c r="G74"/>
  <c r="F74"/>
  <c r="E74"/>
  <c r="G73"/>
  <c r="F73"/>
  <c r="E73"/>
  <c r="G72"/>
  <c r="F72"/>
  <c r="E72"/>
  <c r="G71"/>
  <c r="F71"/>
  <c r="E71"/>
  <c r="G70"/>
  <c r="F70"/>
  <c r="E70"/>
  <c r="G69"/>
  <c r="F69"/>
  <c r="E69"/>
  <c r="G68"/>
  <c r="F68"/>
  <c r="E68"/>
  <c r="G67"/>
  <c r="F67"/>
  <c r="E67"/>
  <c r="D63"/>
  <c r="D61"/>
  <c r="D54"/>
  <c r="D53"/>
  <c r="D52"/>
  <c r="D51"/>
  <c r="D50"/>
  <c r="D49"/>
  <c r="D48"/>
  <c r="D47"/>
  <c r="D46"/>
  <c r="D45"/>
  <c r="F42"/>
  <c r="F44" s="1"/>
  <c r="F60" s="1"/>
  <c r="F40"/>
  <c r="D40"/>
  <c r="D42" s="1"/>
  <c r="G33"/>
  <c r="F33"/>
  <c r="E33"/>
  <c r="G25"/>
  <c r="F25"/>
  <c r="E25"/>
</calcChain>
</file>

<file path=xl/sharedStrings.xml><?xml version="1.0" encoding="utf-8"?>
<sst xmlns="http://schemas.openxmlformats.org/spreadsheetml/2006/main" count="168" uniqueCount="104">
  <si>
    <t>УТВЕРЖДАЮ</t>
  </si>
  <si>
    <t>Директор ФГУП "Надымское АП"</t>
  </si>
  <si>
    <t>_______________ Н. Н. Малышенко</t>
  </si>
  <si>
    <t>"____" _____________ 2005 г.</t>
  </si>
  <si>
    <t>Приложение № 1</t>
  </si>
  <si>
    <r>
      <t>к приказу №_____от "</t>
    </r>
    <r>
      <rPr>
        <u/>
        <sz val="11"/>
        <rFont val="Times New Roman"/>
        <family val="1"/>
        <charset val="204"/>
      </rPr>
      <t xml:space="preserve">       </t>
    </r>
    <r>
      <rPr>
        <sz val="11"/>
        <rFont val="Times New Roman"/>
        <family val="1"/>
        <charset val="204"/>
      </rPr>
      <t>"</t>
    </r>
    <r>
      <rPr>
        <u/>
        <sz val="11"/>
        <rFont val="Times New Roman"/>
        <family val="1"/>
        <charset val="204"/>
      </rPr>
      <t xml:space="preserve">              </t>
    </r>
    <r>
      <rPr>
        <sz val="11"/>
        <rFont val="Times New Roman"/>
        <family val="1"/>
        <charset val="204"/>
      </rPr>
      <t>2013 г.</t>
    </r>
  </si>
  <si>
    <t xml:space="preserve">               Приложение № 1.1</t>
  </si>
  <si>
    <t xml:space="preserve">               к приказу №____от "____"_____________2024 года</t>
  </si>
  <si>
    <t>Прейскурант</t>
  </si>
  <si>
    <t xml:space="preserve">сборов и тарифов </t>
  </si>
  <si>
    <t>на аэропортовое и наземное обслуживание</t>
  </si>
  <si>
    <t>воздушных судов эксплуатантов в аэропорту Надым</t>
  </si>
  <si>
    <t xml:space="preserve">с учетом  скидок </t>
  </si>
  <si>
    <t>Наименование  сбора, тарифа</t>
  </si>
  <si>
    <t>единица измер.</t>
  </si>
  <si>
    <r>
      <t>Действующая цена</t>
    </r>
    <r>
      <rPr>
        <sz val="11"/>
        <rFont val="Times New Roman"/>
        <family val="1"/>
        <charset val="204"/>
      </rPr>
      <t xml:space="preserve">                  без НДС                 </t>
    </r>
  </si>
  <si>
    <t xml:space="preserve">Виды скидок и условия их предоставления </t>
  </si>
  <si>
    <r>
      <t xml:space="preserve">Новые регулярные направления для  авиапере-возчика             </t>
    </r>
    <r>
      <rPr>
        <sz val="11"/>
        <rFont val="Times New Roman"/>
        <family val="1"/>
        <charset val="204"/>
      </rPr>
      <t xml:space="preserve">(с учетом скидки 30%) без НДС </t>
    </r>
  </si>
  <si>
    <r>
      <t>Регулярные рейсы новых авиаперевоз-чиков</t>
    </r>
    <r>
      <rPr>
        <sz val="11"/>
        <rFont val="Times New Roman"/>
        <family val="1"/>
        <charset val="204"/>
      </rPr>
      <t xml:space="preserve">               (c учетом скидки 30%) без НДС </t>
    </r>
  </si>
  <si>
    <r>
      <t xml:space="preserve">Грузовые рейсы ВС свыше 20т          </t>
    </r>
    <r>
      <rPr>
        <sz val="11"/>
        <rFont val="Times New Roman"/>
        <family val="1"/>
        <charset val="204"/>
      </rPr>
      <t xml:space="preserve">   (c учетом скидки 50%)   без НДС</t>
    </r>
  </si>
  <si>
    <t xml:space="preserve">  </t>
  </si>
  <si>
    <t>Аэропортовые сборы</t>
  </si>
  <si>
    <t>Сбор за взлет-посадку</t>
  </si>
  <si>
    <t>руб-т</t>
  </si>
  <si>
    <t>Сбор за обеспечение</t>
  </si>
  <si>
    <t>авиационной безопасности</t>
  </si>
  <si>
    <t>-</t>
  </si>
  <si>
    <t>Сбор за сверхнормативную</t>
  </si>
  <si>
    <t xml:space="preserve">% от </t>
  </si>
  <si>
    <t>стоянку</t>
  </si>
  <si>
    <t xml:space="preserve"> взл-пос.</t>
  </si>
  <si>
    <t>Тарифы за наземное обслуживание</t>
  </si>
  <si>
    <t>Тарифы за обслуживание  ВС</t>
  </si>
  <si>
    <t>Тариф за обеспечение заправки авиационным</t>
  </si>
  <si>
    <t>топливом воздушного судна</t>
  </si>
  <si>
    <t>Тариф за авиакеросин</t>
  </si>
  <si>
    <t>Тариф за ПВК:" ИМ"</t>
  </si>
  <si>
    <t>руб-кг</t>
  </si>
  <si>
    <t xml:space="preserve">       Тарифы за техническое обслуживание ВС</t>
  </si>
  <si>
    <t xml:space="preserve">Тариф за обслуживание </t>
  </si>
  <si>
    <t>по форме А-1(А-транзитная)</t>
  </si>
  <si>
    <t>руб-н-час</t>
  </si>
  <si>
    <t xml:space="preserve"> - </t>
  </si>
  <si>
    <t>Тариф за обслуживание по формам</t>
  </si>
  <si>
    <t xml:space="preserve"> обеспечения вылета и встречи</t>
  </si>
  <si>
    <t xml:space="preserve">Тариф за дополнительное техническое </t>
  </si>
  <si>
    <t>обслуживание</t>
  </si>
  <si>
    <t xml:space="preserve">Тариф за обеспечение </t>
  </si>
  <si>
    <t>приемки и выпуска</t>
  </si>
  <si>
    <t>руб-ВС</t>
  </si>
  <si>
    <t>Ми-2</t>
  </si>
  <si>
    <t>Ан-30, Ми-8, Pilatus</t>
  </si>
  <si>
    <t>Ми-8МТВ,Ми-8АМТ, Ан-72, Ан-74, Ми-26</t>
  </si>
  <si>
    <t>Falkon, Hawker,Learjet</t>
  </si>
  <si>
    <t>Gulfstream, Fokker, ERJ,Cessna</t>
  </si>
  <si>
    <t>ATR-42/72, EMBRAER-120</t>
  </si>
  <si>
    <t>CRJ-100/200</t>
  </si>
  <si>
    <t>Ан-148</t>
  </si>
  <si>
    <t>Боинг-737</t>
  </si>
  <si>
    <t>А-319/320/321</t>
  </si>
  <si>
    <t>Л-410УВП</t>
  </si>
  <si>
    <t xml:space="preserve"> -</t>
  </si>
  <si>
    <t>Тариф за буксировку</t>
  </si>
  <si>
    <t>руб/ед</t>
  </si>
  <si>
    <t>КРАЗ-255</t>
  </si>
  <si>
    <t>УРАЛ-4320</t>
  </si>
  <si>
    <t>Тарифы за техническое обслуживание  ВС</t>
  </si>
  <si>
    <t>Тариф за внутреннюю уборку</t>
  </si>
  <si>
    <t>Модуль А***</t>
  </si>
  <si>
    <t>Ми-8МТВ,АМТ, Ми-8Т,П,ПС, Pilatus, Falkon, Hawker, Learjet, B-300, Gulfstream, Fokker, EMBRAER-135,Cessna, Ан-2, P.180, М-101 "Гжель", R-66</t>
  </si>
  <si>
    <t>Л-410УВП, УВП-Э</t>
  </si>
  <si>
    <t>Як-40</t>
  </si>
  <si>
    <t>CRJ-100/200, EMBRAER-145, Challenger CL-604, Challenger 650</t>
  </si>
  <si>
    <t>Ан-24, Ан-26, EMBRAER-120, Ан-30</t>
  </si>
  <si>
    <t>Ан-74, ATR-42/72</t>
  </si>
  <si>
    <t>Ту-134 А,Б</t>
  </si>
  <si>
    <t>Як-42</t>
  </si>
  <si>
    <t>RRJ-95, EMBRAER-170/175</t>
  </si>
  <si>
    <t>Боинг-737-500</t>
  </si>
  <si>
    <t>Боинг-737-700</t>
  </si>
  <si>
    <t>EMBRAER-190/195</t>
  </si>
  <si>
    <t>А-319</t>
  </si>
  <si>
    <t>А-320</t>
  </si>
  <si>
    <t>Боинг-737-400</t>
  </si>
  <si>
    <t>Боинг-737-800</t>
  </si>
  <si>
    <t>А-321, Ту-154 Б,М, Ту-204-100С</t>
  </si>
  <si>
    <t>Модуль B***</t>
  </si>
  <si>
    <t>А-321</t>
  </si>
  <si>
    <t>Модуль C***</t>
  </si>
  <si>
    <t>Боинг-737-700, EMBRAER-190/195</t>
  </si>
  <si>
    <t>Модуль D***</t>
  </si>
  <si>
    <t>Боинг-737-500, Боинг-737-700</t>
  </si>
  <si>
    <t>Модуль E***</t>
  </si>
  <si>
    <t>Удаление и утилизация мусора (для всех типов ВС)</t>
  </si>
  <si>
    <t>Модуль F***</t>
  </si>
  <si>
    <t>Заместитель генерального  директора по экономике и финансам</t>
  </si>
  <si>
    <t>____________________</t>
  </si>
  <si>
    <t>Н.А.Скоробогатова</t>
  </si>
  <si>
    <t xml:space="preserve">И. о. заместителя генерального директора </t>
  </si>
  <si>
    <t xml:space="preserve">по экономике и финансам </t>
  </si>
  <si>
    <t>Н.А. Скоробогатова</t>
  </si>
  <si>
    <t>*</t>
  </si>
  <si>
    <t xml:space="preserve">тариф за хранение авиационного топлива применяется к потребителю - собственнику </t>
  </si>
  <si>
    <t>авиационного топлива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</si>
</sst>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/>
    <xf numFmtId="0" fontId="2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8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2" borderId="6" xfId="0" applyFont="1" applyFill="1" applyBorder="1"/>
    <xf numFmtId="0" fontId="2" fillId="2" borderId="9" xfId="0" applyFont="1" applyFill="1" applyBorder="1"/>
    <xf numFmtId="0" fontId="6" fillId="2" borderId="10" xfId="0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" fontId="2" fillId="2" borderId="6" xfId="0" applyNumberFormat="1" applyFont="1" applyFill="1" applyBorder="1"/>
    <xf numFmtId="4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6" fillId="2" borderId="11" xfId="0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2" fillId="2" borderId="9" xfId="0" applyFont="1" applyFill="1" applyBorder="1" applyAlignment="1"/>
    <xf numFmtId="0" fontId="6" fillId="2" borderId="6" xfId="0" applyFont="1" applyFill="1" applyBorder="1" applyAlignment="1">
      <alignment horizontal="center"/>
    </xf>
    <xf numFmtId="4" fontId="2" fillId="2" borderId="12" xfId="0" applyNumberFormat="1" applyFont="1" applyFill="1" applyBorder="1"/>
    <xf numFmtId="0" fontId="2" fillId="2" borderId="8" xfId="0" applyFont="1" applyFill="1" applyBorder="1" applyAlignment="1"/>
    <xf numFmtId="1" fontId="6" fillId="2" borderId="7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/>
    </xf>
    <xf numFmtId="4" fontId="2" fillId="2" borderId="13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3" xfId="0" applyFont="1" applyFill="1" applyBorder="1"/>
    <xf numFmtId="3" fontId="2" fillId="3" borderId="1" xfId="0" applyNumberFormat="1" applyFont="1" applyFill="1" applyBorder="1" applyAlignment="1">
      <alignment horizontal="center"/>
    </xf>
    <xf numFmtId="9" fontId="2" fillId="0" borderId="13" xfId="1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3" fillId="0" borderId="13" xfId="0" applyNumberFormat="1" applyFont="1" applyBorder="1"/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4" fontId="3" fillId="2" borderId="6" xfId="0" applyNumberFormat="1" applyFont="1" applyFill="1" applyBorder="1"/>
    <xf numFmtId="3" fontId="2" fillId="2" borderId="7" xfId="0" applyNumberFormat="1" applyFont="1" applyFill="1" applyBorder="1" applyAlignment="1">
      <alignment horizontal="center"/>
    </xf>
    <xf numFmtId="9" fontId="2" fillId="2" borderId="14" xfId="0" applyNumberFormat="1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9" fontId="2" fillId="2" borderId="5" xfId="1" applyFont="1" applyFill="1" applyBorder="1" applyAlignment="1">
      <alignment horizontal="center"/>
    </xf>
    <xf numFmtId="14" fontId="3" fillId="2" borderId="5" xfId="0" applyNumberFormat="1" applyFont="1" applyFill="1" applyBorder="1"/>
    <xf numFmtId="9" fontId="2" fillId="2" borderId="7" xfId="1" applyFont="1" applyFill="1" applyBorder="1" applyAlignment="1">
      <alignment horizontal="center"/>
    </xf>
    <xf numFmtId="14" fontId="3" fillId="2" borderId="7" xfId="0" applyNumberFormat="1" applyFont="1" applyFill="1" applyBorder="1"/>
    <xf numFmtId="0" fontId="2" fillId="2" borderId="15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center"/>
    </xf>
    <xf numFmtId="9" fontId="2" fillId="2" borderId="0" xfId="1" applyFont="1" applyFill="1" applyBorder="1" applyAlignment="1">
      <alignment horizontal="center"/>
    </xf>
    <xf numFmtId="14" fontId="3" fillId="2" borderId="0" xfId="0" applyNumberFormat="1" applyFont="1" applyFill="1" applyBorder="1"/>
    <xf numFmtId="0" fontId="2" fillId="2" borderId="10" xfId="0" applyFont="1" applyFill="1" applyBorder="1"/>
    <xf numFmtId="14" fontId="3" fillId="2" borderId="13" xfId="0" applyNumberFormat="1" applyFont="1" applyFill="1" applyBorder="1" applyAlignment="1">
      <alignment horizontal="center"/>
    </xf>
    <xf numFmtId="0" fontId="2" fillId="2" borderId="12" xfId="0" applyFont="1" applyFill="1" applyBorder="1"/>
    <xf numFmtId="9" fontId="2" fillId="2" borderId="12" xfId="1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/>
    <xf numFmtId="0" fontId="2" fillId="0" borderId="4" xfId="0" applyFont="1" applyBorder="1" applyAlignment="1"/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wrapText="1"/>
    </xf>
    <xf numFmtId="3" fontId="2" fillId="0" borderId="7" xfId="0" applyNumberFormat="1" applyFont="1" applyFill="1" applyBorder="1" applyAlignment="1">
      <alignment horizontal="center"/>
    </xf>
    <xf numFmtId="0" fontId="2" fillId="0" borderId="6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3" fontId="2" fillId="0" borderId="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7" xfId="0" applyFont="1" applyFill="1" applyBorder="1" applyAlignment="1"/>
    <xf numFmtId="0" fontId="8" fillId="0" borderId="1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/>
    <xf numFmtId="0" fontId="2" fillId="0" borderId="0" xfId="0" applyFont="1" applyFill="1" applyAlignment="1">
      <alignment horizontal="left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PEO/PEO_SE/&#1056;&#1072;&#1089;&#1095;&#1077;&#1090;&#1099;/&#1055;&#1088;&#1077;&#1081;&#1089;&#1082;&#1091;&#1088;&#1072;&#1085;&#1090;/%20&#1056;%20&#1055;&#1088;&#1080;&#1077;&#1084;&#1082;&#1072;-&#1074;&#1099;&#1087;&#1091;&#1089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PEO/PEO_SE/&#1056;&#1072;&#1089;&#1095;&#1077;&#1090;&#1099;/&#1055;&#1088;&#1077;&#1081;&#1089;&#1082;&#1091;&#1088;&#1072;&#1085;&#1090;/%20&#1056;%20&#1041;&#1091;&#1082;&#1089;&#1080;&#1088;&#1086;&#1074;&#1082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ейскупарт 110"/>
      <sheetName val="Прейс110 (дог)"/>
      <sheetName val="Прилож к прейск"/>
      <sheetName val="Прилож к прейск (Лена)"/>
      <sheetName val="РД ГПА"/>
      <sheetName val="Приемка вып 01 01 23 (C) "/>
      <sheetName val="Приемка вып 01 01 23 (B) "/>
      <sheetName val="Приемка вып 01 01 23"/>
      <sheetName val="Приемка вып 01 01 22 (C) "/>
      <sheetName val="Приемка вып 01 01 22 (B) "/>
      <sheetName val="Приемка вып 01 01 22"/>
      <sheetName val="Приемка вып 19 08 21 (C)"/>
      <sheetName val="Приемка вып 19 08 21 (B)"/>
      <sheetName val="Приемка вып 19 08 21"/>
      <sheetName val="Приемка вып 01 01 21 (C)"/>
      <sheetName val="Приемка вып 01 01 21 (B)"/>
      <sheetName val="Приемка вып 01 01 21"/>
      <sheetName val="Приемка вып 01 06 20 (C)"/>
      <sheetName val="Приемка вып 01 06 20 (B)"/>
      <sheetName val="Приемка вып 01 06 20"/>
      <sheetName val="Приемка вып 01 01 20 (C)"/>
      <sheetName val="Приемка вып 01 01 20 (B)"/>
      <sheetName val="Приемка вып 01 01 20"/>
      <sheetName val="Приемка вып 01 01 19 (C)"/>
      <sheetName val="Приемка вып 01 01 19 (B)"/>
      <sheetName val="Приемка вып 01 01 19 "/>
      <sheetName val="Приемка вып 12 11 18 (C)"/>
      <sheetName val="Приемка вып 12 11 18 (B)"/>
      <sheetName val="Приемка вып 12 11 18"/>
      <sheetName val="Приемка вып 01 01 18 (C)"/>
      <sheetName val="Приемка вып 01 01 18 (B)"/>
      <sheetName val="Приемка вып 01 01 18"/>
      <sheetName val="Приемка вып 07 06 17 "/>
      <sheetName val="Приемка вып 01 01 17"/>
      <sheetName val="Приемка вып 25 07 16 "/>
      <sheetName val="Приемка вып 01 01 16"/>
      <sheetName val="Приемка вып 01 01 15"/>
      <sheetName val="Приемка вып 18 04 14 "/>
      <sheetName val="Приемка вып 01 01 14"/>
      <sheetName val="Приемка вып 01 06 13 "/>
      <sheetName val="Приемка вып 01 01 13"/>
      <sheetName val="Приемка вып 01 01 12"/>
      <sheetName val="Приемка вып 01 01 12 (2)"/>
      <sheetName val="Приемка вып 01 01 11"/>
      <sheetName val="Приемка вып 01 10 10"/>
      <sheetName val="Приемка вып 15 07 10"/>
      <sheetName val="Приемка вып 01 01 10"/>
      <sheetName val="Приемка вып 20 03 09"/>
      <sheetName val="Приемка вып 15 02 09"/>
      <sheetName val="Приемка вып 01 01 09"/>
      <sheetName val="Приемка вып 06 09 08"/>
      <sheetName val="Приемка вып 01 01 08"/>
      <sheetName val="Приемка вып 130407"/>
      <sheetName val="Приемка вып 0107"/>
      <sheetName val="Приемка вып 0106"/>
      <sheetName val="Приемка вып 0105"/>
      <sheetName val="Приемка вып 0404"/>
      <sheetName val="Приемка вып 0104"/>
      <sheetName val="Приемка вып"/>
      <sheetName val="Р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 refreshError="1"/>
      <sheetData sheetId="40">
        <row r="22">
          <cell r="C22">
            <v>2412</v>
          </cell>
        </row>
        <row r="23">
          <cell r="C23">
            <v>2713.5</v>
          </cell>
        </row>
        <row r="25">
          <cell r="C25">
            <v>6783.75</v>
          </cell>
        </row>
        <row r="31">
          <cell r="C31">
            <v>1809</v>
          </cell>
        </row>
        <row r="35">
          <cell r="C35">
            <v>7386.7500000000009</v>
          </cell>
        </row>
        <row r="42">
          <cell r="C42">
            <v>7386.7500000000009</v>
          </cell>
        </row>
        <row r="44">
          <cell r="C44">
            <v>6030</v>
          </cell>
        </row>
        <row r="46">
          <cell r="C46">
            <v>3467.2499999999995</v>
          </cell>
        </row>
        <row r="53">
          <cell r="C53">
            <v>6180.7499999999991</v>
          </cell>
        </row>
      </sheetData>
      <sheetData sheetId="41"/>
      <sheetData sheetId="42" refreshError="1"/>
      <sheetData sheetId="43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уксир01 01 23"/>
      <sheetName val="Буксир01 01 22"/>
      <sheetName val="Буксир01 01 21"/>
      <sheetName val="Буксир01 01 20"/>
      <sheetName val="Буксир01 01 19"/>
      <sheetName val="Буксир01 01 18"/>
      <sheetName val="Буксир01 01 17"/>
      <sheetName val="Буксир01 01 16"/>
      <sheetName val="Буксир01 01 15"/>
      <sheetName val="Буксир18 0414"/>
      <sheetName val="Буксир010114"/>
      <sheetName val="Буксир010113"/>
      <sheetName val="Буксир010112"/>
      <sheetName val="Буксир010111"/>
      <sheetName val="Буксир010110"/>
      <sheetName val="Буксир010109"/>
      <sheetName val="Буксир060908"/>
      <sheetName val="Буксир01 08"/>
      <sheetName val="Буксир0107"/>
      <sheetName val="Буксир0106"/>
      <sheetName val="Буксир0105"/>
      <sheetName val="Буксир0404"/>
      <sheetName val="Буксир0104"/>
      <sheetName val="Буксир0103"/>
      <sheetName val="Буксир1155"/>
      <sheetName val="Р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6">
          <cell r="D26">
            <v>7505</v>
          </cell>
        </row>
        <row r="40">
          <cell r="D40">
            <v>6994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CCCC"/>
  </sheetPr>
  <dimension ref="A1:K157"/>
  <sheetViews>
    <sheetView tabSelected="1" topLeftCell="B12" workbookViewId="0">
      <selection activeCell="C25" sqref="C25"/>
    </sheetView>
  </sheetViews>
  <sheetFormatPr defaultRowHeight="15"/>
  <cols>
    <col min="1" max="1" width="5.7109375" style="1" hidden="1" customWidth="1"/>
    <col min="2" max="2" width="39.42578125" style="2" customWidth="1"/>
    <col min="3" max="3" width="8.28515625" style="2" customWidth="1"/>
    <col min="4" max="4" width="14.42578125" style="5" customWidth="1"/>
    <col min="5" max="5" width="15.7109375" style="5" customWidth="1"/>
    <col min="6" max="6" width="14.5703125" style="2" customWidth="1"/>
    <col min="7" max="7" width="12.28515625" style="2" customWidth="1"/>
    <col min="8" max="16384" width="9.140625" style="2"/>
  </cols>
  <sheetData>
    <row r="1" spans="1:7" ht="15" hidden="1" customHeight="1">
      <c r="C1" s="3" t="s">
        <v>0</v>
      </c>
      <c r="D1" s="3"/>
      <c r="E1" s="3"/>
      <c r="F1" s="3"/>
    </row>
    <row r="2" spans="1:7" ht="14.25" hidden="1" customHeight="1">
      <c r="C2" s="4" t="s">
        <v>1</v>
      </c>
      <c r="D2" s="4"/>
      <c r="E2" s="4"/>
      <c r="F2" s="4"/>
    </row>
    <row r="3" spans="1:7" ht="14.25" hidden="1" customHeight="1">
      <c r="C3" s="4" t="s">
        <v>2</v>
      </c>
      <c r="D3" s="4"/>
      <c r="E3" s="4"/>
      <c r="F3" s="4"/>
    </row>
    <row r="4" spans="1:7" ht="14.25" hidden="1" customHeight="1"/>
    <row r="5" spans="1:7" ht="14.25" hidden="1" customHeight="1">
      <c r="C5" s="4" t="s">
        <v>3</v>
      </c>
      <c r="D5" s="4"/>
      <c r="E5" s="4"/>
      <c r="F5" s="4"/>
    </row>
    <row r="6" spans="1:7" ht="14.25" hidden="1" customHeight="1">
      <c r="C6" s="5"/>
      <c r="F6" s="5"/>
    </row>
    <row r="7" spans="1:7" ht="14.25" hidden="1" customHeight="1">
      <c r="C7" s="5"/>
      <c r="F7" s="5"/>
    </row>
    <row r="8" spans="1:7" ht="18" hidden="1" customHeight="1">
      <c r="A8" s="6"/>
      <c r="D8" s="7" t="s">
        <v>4</v>
      </c>
      <c r="E8" s="7"/>
      <c r="F8" s="7"/>
    </row>
    <row r="9" spans="1:7" ht="18" hidden="1" customHeight="1">
      <c r="A9" s="6"/>
      <c r="D9" s="8" t="s">
        <v>5</v>
      </c>
      <c r="E9" s="8"/>
      <c r="F9" s="8"/>
    </row>
    <row r="10" spans="1:7" ht="21" hidden="1" customHeight="1">
      <c r="A10" s="9"/>
      <c r="B10" s="10"/>
      <c r="C10" s="10"/>
      <c r="D10" s="10"/>
      <c r="E10" s="10"/>
      <c r="F10" s="10"/>
    </row>
    <row r="11" spans="1:7" ht="12.75" hidden="1" customHeight="1">
      <c r="A11" s="11"/>
      <c r="B11" s="10"/>
      <c r="C11" s="10"/>
      <c r="D11" s="12"/>
      <c r="E11" s="12"/>
      <c r="F11" s="10"/>
    </row>
    <row r="12" spans="1:7">
      <c r="A12" s="11"/>
      <c r="B12" s="10"/>
      <c r="C12" s="10"/>
      <c r="D12" s="13" t="s">
        <v>6</v>
      </c>
      <c r="G12" s="13"/>
    </row>
    <row r="13" spans="1:7" ht="13.5" customHeight="1">
      <c r="A13" s="11"/>
      <c r="B13" s="10"/>
      <c r="C13" s="10"/>
      <c r="D13" s="14" t="s">
        <v>7</v>
      </c>
      <c r="G13" s="15"/>
    </row>
    <row r="14" spans="1:7" ht="24.75" customHeight="1">
      <c r="A14" s="11"/>
      <c r="B14" s="10"/>
      <c r="C14" s="10"/>
      <c r="D14" s="10"/>
      <c r="E14" s="10"/>
      <c r="F14" s="10"/>
    </row>
    <row r="15" spans="1:7">
      <c r="A15" s="16" t="s">
        <v>8</v>
      </c>
      <c r="B15" s="16"/>
      <c r="C15" s="16"/>
      <c r="D15" s="16"/>
      <c r="E15" s="16"/>
      <c r="F15" s="16"/>
      <c r="G15" s="16"/>
    </row>
    <row r="16" spans="1:7">
      <c r="A16" s="16" t="s">
        <v>9</v>
      </c>
      <c r="B16" s="16"/>
      <c r="C16" s="16"/>
      <c r="D16" s="16"/>
      <c r="E16" s="16"/>
      <c r="F16" s="16"/>
      <c r="G16" s="16"/>
    </row>
    <row r="17" spans="1:11">
      <c r="A17" s="16" t="s">
        <v>10</v>
      </c>
      <c r="B17" s="16"/>
      <c r="C17" s="16"/>
      <c r="D17" s="16"/>
      <c r="E17" s="16"/>
      <c r="F17" s="16"/>
      <c r="G17" s="16"/>
    </row>
    <row r="18" spans="1:11">
      <c r="A18" s="16" t="s">
        <v>11</v>
      </c>
      <c r="B18" s="16"/>
      <c r="C18" s="16"/>
      <c r="D18" s="16"/>
      <c r="E18" s="16"/>
      <c r="F18" s="16"/>
      <c r="G18" s="16"/>
    </row>
    <row r="19" spans="1:11">
      <c r="A19" s="17"/>
      <c r="B19" s="16" t="s">
        <v>12</v>
      </c>
      <c r="C19" s="16"/>
      <c r="D19" s="16"/>
      <c r="E19" s="16"/>
      <c r="F19" s="16"/>
      <c r="G19" s="16"/>
    </row>
    <row r="20" spans="1:11" ht="12" customHeight="1">
      <c r="A20" s="11"/>
      <c r="B20" s="10"/>
      <c r="C20" s="10"/>
      <c r="D20" s="12"/>
      <c r="E20" s="12"/>
      <c r="F20" s="10"/>
      <c r="G20" s="10"/>
    </row>
    <row r="21" spans="1:11" ht="16.5" customHeight="1">
      <c r="A21" s="11"/>
      <c r="B21" s="18" t="s">
        <v>13</v>
      </c>
      <c r="C21" s="18" t="s">
        <v>14</v>
      </c>
      <c r="D21" s="19" t="s">
        <v>15</v>
      </c>
      <c r="E21" s="20" t="s">
        <v>16</v>
      </c>
      <c r="F21" s="21"/>
      <c r="G21" s="22"/>
    </row>
    <row r="22" spans="1:11" ht="21.75" customHeight="1">
      <c r="A22" s="11"/>
      <c r="B22" s="18"/>
      <c r="C22" s="18"/>
      <c r="D22" s="19"/>
      <c r="E22" s="23" t="s">
        <v>17</v>
      </c>
      <c r="F22" s="24" t="s">
        <v>18</v>
      </c>
      <c r="G22" s="24" t="s">
        <v>19</v>
      </c>
    </row>
    <row r="23" spans="1:11" ht="101.25" customHeight="1">
      <c r="A23" s="11"/>
      <c r="B23" s="18"/>
      <c r="C23" s="18"/>
      <c r="D23" s="19"/>
      <c r="E23" s="25"/>
      <c r="F23" s="26"/>
      <c r="G23" s="25"/>
      <c r="K23" s="2" t="s">
        <v>20</v>
      </c>
    </row>
    <row r="24" spans="1:11">
      <c r="A24" s="11"/>
      <c r="B24" s="27" t="s">
        <v>21</v>
      </c>
      <c r="C24" s="28"/>
      <c r="D24" s="28"/>
      <c r="E24" s="28"/>
      <c r="F24" s="28"/>
      <c r="G24" s="29"/>
    </row>
    <row r="25" spans="1:11" ht="16.5" customHeight="1">
      <c r="A25" s="11"/>
      <c r="B25" s="30" t="s">
        <v>22</v>
      </c>
      <c r="C25" s="31" t="s">
        <v>23</v>
      </c>
      <c r="D25" s="32">
        <v>3517</v>
      </c>
      <c r="E25" s="33">
        <f>D25-(D25*30%)</f>
        <v>2461.9</v>
      </c>
      <c r="F25" s="33">
        <f>D25-(D25*30%)</f>
        <v>2461.9</v>
      </c>
      <c r="G25" s="33">
        <f>D25-(D25*50%)</f>
        <v>1758.5</v>
      </c>
      <c r="I25" s="34"/>
    </row>
    <row r="26" spans="1:11" ht="12.75" hidden="1" customHeight="1">
      <c r="A26" s="11"/>
      <c r="B26" s="35" t="s">
        <v>24</v>
      </c>
      <c r="C26" s="36"/>
      <c r="D26" s="37"/>
      <c r="E26" s="38"/>
      <c r="F26" s="39"/>
      <c r="G26" s="40"/>
    </row>
    <row r="27" spans="1:11" ht="12.75" hidden="1" customHeight="1">
      <c r="A27" s="11"/>
      <c r="B27" s="30" t="s">
        <v>25</v>
      </c>
      <c r="C27" s="41" t="s">
        <v>23</v>
      </c>
      <c r="D27" s="42">
        <v>584</v>
      </c>
      <c r="E27" s="43" t="s">
        <v>26</v>
      </c>
      <c r="F27" s="44">
        <v>41497</v>
      </c>
      <c r="G27" s="44" t="s">
        <v>26</v>
      </c>
    </row>
    <row r="28" spans="1:11" ht="12.75" hidden="1" customHeight="1">
      <c r="A28" s="11"/>
      <c r="B28" s="35" t="s">
        <v>27</v>
      </c>
      <c r="C28" s="45" t="s">
        <v>28</v>
      </c>
      <c r="D28" s="46"/>
      <c r="E28" s="40"/>
      <c r="F28" s="47"/>
      <c r="G28" s="40"/>
    </row>
    <row r="29" spans="1:11" ht="12.75" hidden="1" customHeight="1">
      <c r="A29" s="11"/>
      <c r="B29" s="30" t="s">
        <v>29</v>
      </c>
      <c r="C29" s="48" t="s">
        <v>30</v>
      </c>
      <c r="D29" s="49">
        <v>5</v>
      </c>
      <c r="E29" s="44" t="s">
        <v>26</v>
      </c>
      <c r="F29" s="47"/>
      <c r="G29" s="44" t="s">
        <v>26</v>
      </c>
    </row>
    <row r="30" spans="1:11" ht="12.75" customHeight="1">
      <c r="A30" s="11"/>
      <c r="B30" s="27" t="s">
        <v>31</v>
      </c>
      <c r="C30" s="28"/>
      <c r="D30" s="28"/>
      <c r="E30" s="28"/>
      <c r="F30" s="28"/>
      <c r="G30" s="29"/>
    </row>
    <row r="31" spans="1:11">
      <c r="A31" s="11"/>
      <c r="B31" s="50" t="s">
        <v>32</v>
      </c>
      <c r="C31" s="51"/>
      <c r="D31" s="51"/>
      <c r="E31" s="51"/>
      <c r="F31" s="51"/>
      <c r="G31" s="52"/>
    </row>
    <row r="32" spans="1:11" ht="15" customHeight="1">
      <c r="A32" s="11"/>
      <c r="B32" s="53" t="s">
        <v>33</v>
      </c>
      <c r="C32" s="54"/>
      <c r="D32" s="46"/>
      <c r="E32" s="55"/>
      <c r="F32" s="39"/>
      <c r="G32" s="55"/>
    </row>
    <row r="33" spans="1:7" ht="14.25" customHeight="1">
      <c r="A33" s="11"/>
      <c r="B33" s="56" t="s">
        <v>34</v>
      </c>
      <c r="C33" s="31" t="s">
        <v>23</v>
      </c>
      <c r="D33" s="32">
        <v>5374</v>
      </c>
      <c r="E33" s="44">
        <f>D33-(D33*30%)</f>
        <v>3761.8</v>
      </c>
      <c r="F33" s="44">
        <f>D33-(D33*30%)</f>
        <v>3761.8</v>
      </c>
      <c r="G33" s="44">
        <f>D33-(D33*50%)</f>
        <v>2687</v>
      </c>
    </row>
    <row r="34" spans="1:7" ht="12.75" hidden="1" customHeight="1">
      <c r="A34" s="11"/>
      <c r="B34" s="57" t="s">
        <v>35</v>
      </c>
      <c r="C34" s="58" t="s">
        <v>23</v>
      </c>
      <c r="D34" s="59">
        <v>40426</v>
      </c>
      <c r="E34" s="60">
        <v>0.18</v>
      </c>
      <c r="F34" s="61">
        <v>41527</v>
      </c>
      <c r="G34" s="62"/>
    </row>
    <row r="35" spans="1:7" ht="12.75" hidden="1" customHeight="1">
      <c r="A35" s="11"/>
      <c r="B35" s="63" t="s">
        <v>36</v>
      </c>
      <c r="C35" s="64" t="s">
        <v>37</v>
      </c>
      <c r="D35" s="65">
        <v>73.180000000000007</v>
      </c>
      <c r="E35" s="66">
        <v>0.18</v>
      </c>
      <c r="F35" s="67">
        <v>41100</v>
      </c>
      <c r="G35" s="62"/>
    </row>
    <row r="36" spans="1:7" ht="12.75" hidden="1" customHeight="1">
      <c r="A36" s="11"/>
      <c r="B36" s="68" t="s">
        <v>38</v>
      </c>
      <c r="C36" s="69"/>
      <c r="D36" s="70"/>
      <c r="E36" s="71"/>
      <c r="F36" s="72"/>
      <c r="G36" s="62"/>
    </row>
    <row r="37" spans="1:7" ht="12.75" hidden="1" customHeight="1">
      <c r="A37" s="11"/>
      <c r="B37" s="35" t="s">
        <v>39</v>
      </c>
      <c r="C37" s="36"/>
      <c r="D37" s="73"/>
      <c r="E37" s="74"/>
      <c r="F37" s="75"/>
      <c r="G37" s="62"/>
    </row>
    <row r="38" spans="1:7" ht="12.75" hidden="1" customHeight="1">
      <c r="A38" s="11"/>
      <c r="B38" s="30" t="s">
        <v>40</v>
      </c>
      <c r="C38" s="41" t="s">
        <v>41</v>
      </c>
      <c r="D38" s="76">
        <v>3015</v>
      </c>
      <c r="E38" s="77" t="s">
        <v>42</v>
      </c>
      <c r="F38" s="78">
        <v>41275</v>
      </c>
      <c r="G38" s="62"/>
    </row>
    <row r="39" spans="1:7" ht="12.75" hidden="1" customHeight="1">
      <c r="A39" s="11"/>
      <c r="B39" s="35" t="s">
        <v>43</v>
      </c>
      <c r="C39" s="36"/>
      <c r="D39" s="73"/>
      <c r="E39" s="74"/>
      <c r="F39" s="75"/>
      <c r="G39" s="62"/>
    </row>
    <row r="40" spans="1:7" ht="12.75" hidden="1" customHeight="1">
      <c r="A40" s="11"/>
      <c r="B40" s="30" t="s">
        <v>44</v>
      </c>
      <c r="C40" s="41" t="s">
        <v>41</v>
      </c>
      <c r="D40" s="76">
        <f>D38</f>
        <v>3015</v>
      </c>
      <c r="E40" s="77" t="s">
        <v>42</v>
      </c>
      <c r="F40" s="78">
        <f>F38</f>
        <v>41275</v>
      </c>
      <c r="G40" s="62"/>
    </row>
    <row r="41" spans="1:7" ht="12.75" hidden="1" customHeight="1">
      <c r="A41" s="11"/>
      <c r="B41" s="35" t="s">
        <v>45</v>
      </c>
      <c r="C41" s="36"/>
      <c r="D41" s="73"/>
      <c r="E41" s="74"/>
      <c r="F41" s="75"/>
      <c r="G41" s="62"/>
    </row>
    <row r="42" spans="1:7" ht="12.75" hidden="1" customHeight="1">
      <c r="A42" s="11"/>
      <c r="B42" s="30" t="s">
        <v>46</v>
      </c>
      <c r="C42" s="41" t="s">
        <v>41</v>
      </c>
      <c r="D42" s="76">
        <f>D40</f>
        <v>3015</v>
      </c>
      <c r="E42" s="77" t="s">
        <v>42</v>
      </c>
      <c r="F42" s="78">
        <f>F40</f>
        <v>41275</v>
      </c>
      <c r="G42" s="62"/>
    </row>
    <row r="43" spans="1:7" ht="12.75" hidden="1" customHeight="1">
      <c r="A43" s="11"/>
      <c r="B43" s="35" t="s">
        <v>47</v>
      </c>
      <c r="C43" s="35"/>
      <c r="D43" s="73"/>
      <c r="E43" s="73"/>
      <c r="F43" s="79"/>
      <c r="G43" s="62"/>
    </row>
    <row r="44" spans="1:7" ht="12.75" hidden="1" customHeight="1">
      <c r="A44" s="11"/>
      <c r="B44" s="80" t="s">
        <v>48</v>
      </c>
      <c r="C44" s="80" t="s">
        <v>49</v>
      </c>
      <c r="D44" s="81"/>
      <c r="E44" s="81"/>
      <c r="F44" s="82">
        <f>F42</f>
        <v>41275</v>
      </c>
      <c r="G44" s="62"/>
    </row>
    <row r="45" spans="1:7" ht="12.75" hidden="1" customHeight="1">
      <c r="A45" s="11"/>
      <c r="B45" s="80" t="s">
        <v>50</v>
      </c>
      <c r="C45" s="80"/>
      <c r="D45" s="83">
        <f>'[1]Приемка вып 01 01 13'!$C$31</f>
        <v>1809</v>
      </c>
      <c r="E45" s="84" t="s">
        <v>42</v>
      </c>
      <c r="F45" s="82"/>
      <c r="G45" s="62"/>
    </row>
    <row r="46" spans="1:7" ht="12.75" hidden="1" customHeight="1">
      <c r="A46" s="11"/>
      <c r="B46" s="80" t="s">
        <v>51</v>
      </c>
      <c r="C46" s="80"/>
      <c r="D46" s="83">
        <f>'[1]Приемка вып 01 01 13'!$C$22</f>
        <v>2412</v>
      </c>
      <c r="E46" s="84" t="s">
        <v>42</v>
      </c>
      <c r="F46" s="82"/>
      <c r="G46" s="62"/>
    </row>
    <row r="47" spans="1:7" ht="12.75" hidden="1" customHeight="1">
      <c r="A47" s="11"/>
      <c r="B47" s="80" t="s">
        <v>52</v>
      </c>
      <c r="C47" s="80"/>
      <c r="D47" s="83">
        <f>'[1]Приемка вып 01 01 13'!$C$23</f>
        <v>2713.5</v>
      </c>
      <c r="E47" s="84" t="s">
        <v>42</v>
      </c>
      <c r="F47" s="82"/>
      <c r="G47" s="62"/>
    </row>
    <row r="48" spans="1:7" ht="12.75" hidden="1" customHeight="1">
      <c r="A48" s="11"/>
      <c r="B48" s="80" t="s">
        <v>53</v>
      </c>
      <c r="C48" s="80"/>
      <c r="D48" s="83">
        <f>'[1]Приемка вып 01 01 13'!$C$46</f>
        <v>3467.2499999999995</v>
      </c>
      <c r="E48" s="84" t="s">
        <v>42</v>
      </c>
      <c r="F48" s="82"/>
      <c r="G48" s="62"/>
    </row>
    <row r="49" spans="1:7" ht="12.75" hidden="1" customHeight="1">
      <c r="A49" s="11"/>
      <c r="B49" s="80" t="s">
        <v>54</v>
      </c>
      <c r="C49" s="80"/>
      <c r="D49" s="83">
        <f>'[1]Приемка вып 01 01 13'!$C$46</f>
        <v>3467.2499999999995</v>
      </c>
      <c r="E49" s="84" t="s">
        <v>42</v>
      </c>
      <c r="F49" s="82"/>
      <c r="G49" s="62"/>
    </row>
    <row r="50" spans="1:7" ht="12.75" hidden="1" customHeight="1">
      <c r="A50" s="11"/>
      <c r="B50" s="80" t="s">
        <v>55</v>
      </c>
      <c r="C50" s="80"/>
      <c r="D50" s="83">
        <f>'[1]Приемка вып 01 01 13'!$C$44</f>
        <v>6030</v>
      </c>
      <c r="E50" s="84" t="s">
        <v>42</v>
      </c>
      <c r="F50" s="82"/>
      <c r="G50" s="62"/>
    </row>
    <row r="51" spans="1:7" ht="12.75" hidden="1" customHeight="1">
      <c r="A51" s="11"/>
      <c r="B51" s="80" t="s">
        <v>56</v>
      </c>
      <c r="C51" s="80"/>
      <c r="D51" s="83">
        <f>'[1]Приемка вып 01 01 13'!$C$53</f>
        <v>6180.7499999999991</v>
      </c>
      <c r="E51" s="84" t="s">
        <v>42</v>
      </c>
      <c r="F51" s="82"/>
      <c r="G51" s="62"/>
    </row>
    <row r="52" spans="1:7" ht="12.75" hidden="1" customHeight="1">
      <c r="A52" s="11"/>
      <c r="B52" s="80" t="s">
        <v>57</v>
      </c>
      <c r="C52" s="80"/>
      <c r="D52" s="83">
        <f>'[1]Приемка вып 01 01 13'!$C$25</f>
        <v>6783.75</v>
      </c>
      <c r="E52" s="84" t="s">
        <v>42</v>
      </c>
      <c r="F52" s="82"/>
      <c r="G52" s="62"/>
    </row>
    <row r="53" spans="1:7" ht="12.75" hidden="1" customHeight="1">
      <c r="A53" s="11"/>
      <c r="B53" s="80" t="s">
        <v>58</v>
      </c>
      <c r="C53" s="80"/>
      <c r="D53" s="83">
        <f>'[1]Приемка вып 01 01 13'!$C$35</f>
        <v>7386.7500000000009</v>
      </c>
      <c r="E53" s="84" t="s">
        <v>42</v>
      </c>
      <c r="F53" s="82"/>
      <c r="G53" s="62"/>
    </row>
    <row r="54" spans="1:7" ht="12.75" hidden="1" customHeight="1">
      <c r="A54" s="11"/>
      <c r="B54" s="80" t="s">
        <v>59</v>
      </c>
      <c r="C54" s="80"/>
      <c r="D54" s="83">
        <f>'[1]Приемка вып 01 01 13'!$C$42</f>
        <v>7386.7500000000009</v>
      </c>
      <c r="E54" s="84" t="s">
        <v>42</v>
      </c>
      <c r="F54" s="85"/>
      <c r="G54" s="62"/>
    </row>
    <row r="55" spans="1:7" ht="12.75" hidden="1" customHeight="1">
      <c r="A55" s="11"/>
      <c r="B55" s="30" t="s">
        <v>60</v>
      </c>
      <c r="C55" s="30"/>
      <c r="D55" s="76">
        <v>3467</v>
      </c>
      <c r="E55" s="86" t="s">
        <v>61</v>
      </c>
      <c r="F55" s="87">
        <v>41426</v>
      </c>
      <c r="G55" s="62"/>
    </row>
    <row r="56" spans="1:7" ht="12.75" hidden="1" customHeight="1">
      <c r="A56" s="11"/>
      <c r="B56" s="88"/>
      <c r="C56" s="89"/>
      <c r="D56" s="90"/>
      <c r="E56" s="91"/>
      <c r="F56" s="92"/>
      <c r="G56" s="62"/>
    </row>
    <row r="57" spans="1:7" ht="12.75" hidden="1" customHeight="1">
      <c r="A57" s="11"/>
      <c r="B57" s="88"/>
      <c r="C57" s="89"/>
      <c r="D57" s="90"/>
      <c r="E57" s="91"/>
      <c r="F57" s="92"/>
      <c r="G57" s="62"/>
    </row>
    <row r="58" spans="1:7" ht="12.75" hidden="1" customHeight="1">
      <c r="A58" s="11"/>
      <c r="B58" s="88"/>
      <c r="C58" s="89"/>
      <c r="D58" s="90"/>
      <c r="E58" s="91"/>
      <c r="F58" s="92"/>
      <c r="G58" s="62"/>
    </row>
    <row r="59" spans="1:7" ht="12.75" hidden="1" customHeight="1">
      <c r="A59" s="9"/>
      <c r="B59" s="88"/>
      <c r="C59" s="89"/>
      <c r="D59" s="89"/>
      <c r="E59" s="89"/>
      <c r="F59" s="89"/>
      <c r="G59" s="62"/>
    </row>
    <row r="60" spans="1:7" ht="12.75" hidden="1" customHeight="1">
      <c r="A60" s="11"/>
      <c r="B60" s="93" t="s">
        <v>62</v>
      </c>
      <c r="C60" s="93" t="s">
        <v>63</v>
      </c>
      <c r="D60" s="73"/>
      <c r="E60" s="73"/>
      <c r="F60" s="94">
        <f>F44</f>
        <v>41275</v>
      </c>
      <c r="G60" s="62"/>
    </row>
    <row r="61" spans="1:7" ht="12.75" hidden="1" customHeight="1">
      <c r="A61" s="11"/>
      <c r="B61" s="88" t="s">
        <v>64</v>
      </c>
      <c r="C61" s="88"/>
      <c r="D61" s="83">
        <f>[2]Буксир010113!$D$40</f>
        <v>6994</v>
      </c>
      <c r="E61" s="84" t="s">
        <v>42</v>
      </c>
      <c r="F61" s="95"/>
      <c r="G61" s="62"/>
    </row>
    <row r="62" spans="1:7" ht="12.75" hidden="1" customHeight="1">
      <c r="A62" s="11"/>
      <c r="B62" s="88"/>
      <c r="C62" s="88"/>
      <c r="D62" s="83"/>
      <c r="E62" s="96"/>
      <c r="F62" s="95"/>
      <c r="G62" s="62"/>
    </row>
    <row r="63" spans="1:7" ht="12.75" hidden="1" customHeight="1">
      <c r="A63" s="11"/>
      <c r="B63" s="88" t="s">
        <v>65</v>
      </c>
      <c r="C63" s="88"/>
      <c r="D63" s="83">
        <f>[2]Буксир010113!$D$26</f>
        <v>7505</v>
      </c>
      <c r="E63" s="96" t="s">
        <v>42</v>
      </c>
      <c r="F63" s="95"/>
      <c r="G63" s="62"/>
    </row>
    <row r="64" spans="1:7" ht="12.75" customHeight="1">
      <c r="A64" s="11"/>
      <c r="B64" s="97" t="s">
        <v>66</v>
      </c>
      <c r="C64" s="98"/>
      <c r="D64" s="98"/>
      <c r="E64" s="98"/>
      <c r="F64" s="98"/>
      <c r="G64" s="99"/>
    </row>
    <row r="65" spans="1:7" ht="15.75" customHeight="1">
      <c r="A65" s="11"/>
      <c r="B65" s="35" t="s">
        <v>67</v>
      </c>
      <c r="C65" s="73" t="s">
        <v>49</v>
      </c>
      <c r="D65" s="100"/>
      <c r="E65" s="101"/>
      <c r="F65" s="102"/>
      <c r="G65" s="103"/>
    </row>
    <row r="66" spans="1:7" ht="15.75" customHeight="1">
      <c r="A66" s="11"/>
      <c r="B66" s="104" t="s">
        <v>68</v>
      </c>
      <c r="C66" s="105"/>
      <c r="D66" s="105"/>
      <c r="E66" s="105"/>
      <c r="F66" s="105"/>
      <c r="G66" s="106"/>
    </row>
    <row r="67" spans="1:7" ht="61.5" customHeight="1">
      <c r="A67" s="11"/>
      <c r="B67" s="107" t="s">
        <v>69</v>
      </c>
      <c r="C67" s="73" t="s">
        <v>49</v>
      </c>
      <c r="D67" s="108">
        <v>4773</v>
      </c>
      <c r="E67" s="44">
        <f>ROUND(D67-(D67*30%),2)</f>
        <v>3341.1</v>
      </c>
      <c r="F67" s="44">
        <f>ROUND(D67-(D67*30%),2)</f>
        <v>3341.1</v>
      </c>
      <c r="G67" s="44">
        <f>ROUND(D67*50%,2)</f>
        <v>2386.5</v>
      </c>
    </row>
    <row r="68" spans="1:7" ht="15.75" customHeight="1">
      <c r="A68" s="11"/>
      <c r="B68" s="109" t="s">
        <v>70</v>
      </c>
      <c r="C68" s="81"/>
      <c r="D68" s="108">
        <v>5300</v>
      </c>
      <c r="E68" s="44">
        <f>ROUND(D68-(D68*30%),2)</f>
        <v>3710</v>
      </c>
      <c r="F68" s="44">
        <f t="shared" ref="F68:F84" si="0">ROUND(D68-(D68*30%),2)</f>
        <v>3710</v>
      </c>
      <c r="G68" s="44">
        <f t="shared" ref="G68:G84" si="1">ROUND(D68*50%,2)</f>
        <v>2650</v>
      </c>
    </row>
    <row r="69" spans="1:7" ht="15.75" customHeight="1">
      <c r="A69" s="11"/>
      <c r="B69" s="57" t="s">
        <v>71</v>
      </c>
      <c r="C69" s="81"/>
      <c r="D69" s="110">
        <v>6912</v>
      </c>
      <c r="E69" s="44">
        <f>ROUND(D69-(D69*30%),2)</f>
        <v>4838.3999999999996</v>
      </c>
      <c r="F69" s="44">
        <f t="shared" si="0"/>
        <v>4838.3999999999996</v>
      </c>
      <c r="G69" s="44">
        <f t="shared" si="1"/>
        <v>3456</v>
      </c>
    </row>
    <row r="70" spans="1:7" ht="30.75" customHeight="1">
      <c r="A70" s="11"/>
      <c r="B70" s="111" t="s">
        <v>72</v>
      </c>
      <c r="C70" s="81"/>
      <c r="D70" s="110">
        <v>8282</v>
      </c>
      <c r="E70" s="44">
        <f t="shared" ref="E70:E126" si="2">ROUND(D70-(D70*30%),2)</f>
        <v>5797.4</v>
      </c>
      <c r="F70" s="44">
        <f t="shared" si="0"/>
        <v>5797.4</v>
      </c>
      <c r="G70" s="44">
        <f t="shared" si="1"/>
        <v>4141</v>
      </c>
    </row>
    <row r="71" spans="1:7" ht="15.75" customHeight="1">
      <c r="A71" s="11"/>
      <c r="B71" s="109" t="s">
        <v>73</v>
      </c>
      <c r="C71" s="81"/>
      <c r="D71" s="110">
        <v>10075</v>
      </c>
      <c r="E71" s="44">
        <f t="shared" si="2"/>
        <v>7052.5</v>
      </c>
      <c r="F71" s="44">
        <f t="shared" si="0"/>
        <v>7052.5</v>
      </c>
      <c r="G71" s="44">
        <f t="shared" si="1"/>
        <v>5037.5</v>
      </c>
    </row>
    <row r="72" spans="1:7" ht="15.75" customHeight="1">
      <c r="A72" s="11"/>
      <c r="B72" s="109" t="s">
        <v>74</v>
      </c>
      <c r="C72" s="81"/>
      <c r="D72" s="112">
        <v>12185</v>
      </c>
      <c r="E72" s="44">
        <f t="shared" si="2"/>
        <v>8529.5</v>
      </c>
      <c r="F72" s="44">
        <f t="shared" si="0"/>
        <v>8529.5</v>
      </c>
      <c r="G72" s="44">
        <f t="shared" si="1"/>
        <v>6092.5</v>
      </c>
    </row>
    <row r="73" spans="1:7" ht="15.75" customHeight="1">
      <c r="A73" s="11"/>
      <c r="B73" s="57" t="s">
        <v>75</v>
      </c>
      <c r="C73" s="81"/>
      <c r="D73" s="113">
        <v>15348</v>
      </c>
      <c r="E73" s="44">
        <f t="shared" si="2"/>
        <v>10743.6</v>
      </c>
      <c r="F73" s="44">
        <f t="shared" si="0"/>
        <v>10743.6</v>
      </c>
      <c r="G73" s="44">
        <f t="shared" si="1"/>
        <v>7674</v>
      </c>
    </row>
    <row r="74" spans="1:7" ht="12.75" customHeight="1">
      <c r="A74" s="11"/>
      <c r="B74" s="109" t="s">
        <v>76</v>
      </c>
      <c r="C74" s="81"/>
      <c r="D74" s="110">
        <v>17458</v>
      </c>
      <c r="E74" s="44">
        <f t="shared" si="2"/>
        <v>12220.6</v>
      </c>
      <c r="F74" s="44">
        <f t="shared" si="0"/>
        <v>12220.6</v>
      </c>
      <c r="G74" s="44">
        <f t="shared" si="1"/>
        <v>8729</v>
      </c>
    </row>
    <row r="75" spans="1:7" ht="12.75" customHeight="1">
      <c r="A75" s="11"/>
      <c r="B75" s="57" t="s">
        <v>57</v>
      </c>
      <c r="C75" s="81"/>
      <c r="D75" s="113">
        <v>19567</v>
      </c>
      <c r="E75" s="44">
        <f t="shared" si="2"/>
        <v>13696.9</v>
      </c>
      <c r="F75" s="44">
        <f t="shared" si="0"/>
        <v>13696.9</v>
      </c>
      <c r="G75" s="44">
        <f t="shared" si="1"/>
        <v>9783.5</v>
      </c>
    </row>
    <row r="76" spans="1:7" ht="12.75" customHeight="1">
      <c r="A76" s="11"/>
      <c r="B76" s="57" t="s">
        <v>77</v>
      </c>
      <c r="C76" s="81"/>
      <c r="D76" s="110">
        <v>20305</v>
      </c>
      <c r="E76" s="44">
        <f t="shared" si="2"/>
        <v>14213.5</v>
      </c>
      <c r="F76" s="44">
        <f t="shared" si="0"/>
        <v>14213.5</v>
      </c>
      <c r="G76" s="44">
        <f t="shared" si="1"/>
        <v>10152.5</v>
      </c>
    </row>
    <row r="77" spans="1:7" ht="12.75" customHeight="1">
      <c r="A77" s="11"/>
      <c r="B77" s="109" t="s">
        <v>78</v>
      </c>
      <c r="C77" s="81"/>
      <c r="D77" s="112">
        <v>20410</v>
      </c>
      <c r="E77" s="44">
        <f t="shared" si="2"/>
        <v>14287</v>
      </c>
      <c r="F77" s="44">
        <f t="shared" si="0"/>
        <v>14287</v>
      </c>
      <c r="G77" s="44">
        <f t="shared" si="1"/>
        <v>10205</v>
      </c>
    </row>
    <row r="78" spans="1:7" ht="12.75" customHeight="1">
      <c r="A78" s="11"/>
      <c r="B78" s="109" t="s">
        <v>79</v>
      </c>
      <c r="C78" s="81"/>
      <c r="D78" s="113">
        <v>21887</v>
      </c>
      <c r="E78" s="44">
        <f t="shared" si="2"/>
        <v>15320.9</v>
      </c>
      <c r="F78" s="44">
        <f t="shared" si="0"/>
        <v>15320.9</v>
      </c>
      <c r="G78" s="44">
        <f t="shared" si="1"/>
        <v>10943.5</v>
      </c>
    </row>
    <row r="79" spans="1:7" ht="12.75" customHeight="1">
      <c r="A79" s="11"/>
      <c r="B79" s="57" t="s">
        <v>80</v>
      </c>
      <c r="C79" s="81"/>
      <c r="D79" s="110">
        <v>23047</v>
      </c>
      <c r="E79" s="44">
        <f t="shared" si="2"/>
        <v>16132.9</v>
      </c>
      <c r="F79" s="44">
        <f t="shared" si="0"/>
        <v>16132.9</v>
      </c>
      <c r="G79" s="44">
        <f t="shared" si="1"/>
        <v>11523.5</v>
      </c>
    </row>
    <row r="80" spans="1:7" ht="12.75" customHeight="1">
      <c r="A80" s="11"/>
      <c r="B80" s="57" t="s">
        <v>81</v>
      </c>
      <c r="C80" s="81"/>
      <c r="D80" s="110">
        <v>23288</v>
      </c>
      <c r="E80" s="44">
        <f t="shared" si="2"/>
        <v>16301.6</v>
      </c>
      <c r="F80" s="44">
        <f t="shared" si="0"/>
        <v>16301.6</v>
      </c>
      <c r="G80" s="44">
        <f t="shared" si="1"/>
        <v>11644</v>
      </c>
    </row>
    <row r="81" spans="1:7" ht="12.75" customHeight="1">
      <c r="A81" s="11"/>
      <c r="B81" s="114" t="s">
        <v>82</v>
      </c>
      <c r="C81" s="81"/>
      <c r="D81" s="110">
        <v>24869</v>
      </c>
      <c r="E81" s="44">
        <f t="shared" si="2"/>
        <v>17408.3</v>
      </c>
      <c r="F81" s="44">
        <f t="shared" si="0"/>
        <v>17408.3</v>
      </c>
      <c r="G81" s="44">
        <f t="shared" si="1"/>
        <v>12434.5</v>
      </c>
    </row>
    <row r="82" spans="1:7" ht="12.75" customHeight="1">
      <c r="A82" s="11"/>
      <c r="B82" s="109" t="s">
        <v>83</v>
      </c>
      <c r="C82" s="81"/>
      <c r="D82" s="110">
        <v>25080</v>
      </c>
      <c r="E82" s="44">
        <f t="shared" si="2"/>
        <v>17556</v>
      </c>
      <c r="F82" s="44">
        <f t="shared" si="0"/>
        <v>17556</v>
      </c>
      <c r="G82" s="44">
        <f t="shared" si="1"/>
        <v>12540</v>
      </c>
    </row>
    <row r="83" spans="1:7" ht="12.75" customHeight="1">
      <c r="A83" s="11"/>
      <c r="B83" s="109" t="s">
        <v>84</v>
      </c>
      <c r="C83" s="81"/>
      <c r="D83" s="113">
        <v>25578</v>
      </c>
      <c r="E83" s="44">
        <f t="shared" si="2"/>
        <v>17904.599999999999</v>
      </c>
      <c r="F83" s="44">
        <f t="shared" si="0"/>
        <v>17904.599999999999</v>
      </c>
      <c r="G83" s="44">
        <f t="shared" si="1"/>
        <v>12789</v>
      </c>
    </row>
    <row r="84" spans="1:7" ht="12.75" customHeight="1">
      <c r="A84" s="11"/>
      <c r="B84" s="57" t="s">
        <v>85</v>
      </c>
      <c r="C84" s="115"/>
      <c r="D84" s="110">
        <v>28561</v>
      </c>
      <c r="E84" s="44">
        <f t="shared" si="2"/>
        <v>19992.7</v>
      </c>
      <c r="F84" s="44">
        <f t="shared" si="0"/>
        <v>19992.7</v>
      </c>
      <c r="G84" s="44">
        <f t="shared" si="1"/>
        <v>14280.5</v>
      </c>
    </row>
    <row r="85" spans="1:7" ht="12.75" customHeight="1">
      <c r="A85" s="11"/>
      <c r="B85" s="104" t="s">
        <v>86</v>
      </c>
      <c r="C85" s="105"/>
      <c r="D85" s="105"/>
      <c r="E85" s="105"/>
      <c r="F85" s="105"/>
      <c r="G85" s="106"/>
    </row>
    <row r="86" spans="1:7" ht="29.25" customHeight="1">
      <c r="A86" s="11"/>
      <c r="B86" s="111" t="s">
        <v>72</v>
      </c>
      <c r="C86" s="73" t="s">
        <v>49</v>
      </c>
      <c r="D86" s="113">
        <v>7861</v>
      </c>
      <c r="E86" s="44">
        <f t="shared" si="2"/>
        <v>5502.7</v>
      </c>
      <c r="F86" s="44">
        <f>ROUND(D86-(D86*30%),2)</f>
        <v>5502.7</v>
      </c>
      <c r="G86" s="44">
        <f>ROUND(D86*50%,2)</f>
        <v>3930.5</v>
      </c>
    </row>
    <row r="87" spans="1:7" ht="14.1" customHeight="1">
      <c r="A87" s="11"/>
      <c r="B87" s="109" t="s">
        <v>78</v>
      </c>
      <c r="C87" s="116"/>
      <c r="D87" s="113">
        <v>15243</v>
      </c>
      <c r="E87" s="44">
        <f t="shared" si="2"/>
        <v>10670.1</v>
      </c>
      <c r="F87" s="44">
        <f t="shared" ref="F87:F95" si="3">ROUND(D87-(D87*30%),2)</f>
        <v>10670.1</v>
      </c>
      <c r="G87" s="44">
        <f t="shared" ref="G87:G95" si="4">ROUND(D87*50%,2)</f>
        <v>7621.5</v>
      </c>
    </row>
    <row r="88" spans="1:7" ht="14.1" customHeight="1">
      <c r="A88" s="11"/>
      <c r="B88" s="109" t="s">
        <v>79</v>
      </c>
      <c r="C88" s="116"/>
      <c r="D88" s="113">
        <v>16614</v>
      </c>
      <c r="E88" s="44">
        <f t="shared" si="2"/>
        <v>11629.8</v>
      </c>
      <c r="F88" s="44">
        <f t="shared" si="3"/>
        <v>11629.8</v>
      </c>
      <c r="G88" s="44">
        <f t="shared" si="4"/>
        <v>8307</v>
      </c>
    </row>
    <row r="89" spans="1:7" ht="14.1" customHeight="1">
      <c r="A89" s="11"/>
      <c r="B89" s="57" t="s">
        <v>77</v>
      </c>
      <c r="C89" s="116"/>
      <c r="D89" s="113">
        <v>16930</v>
      </c>
      <c r="E89" s="44">
        <f t="shared" si="2"/>
        <v>11851</v>
      </c>
      <c r="F89" s="44">
        <f t="shared" si="3"/>
        <v>11851</v>
      </c>
      <c r="G89" s="44">
        <f t="shared" si="4"/>
        <v>8465</v>
      </c>
    </row>
    <row r="90" spans="1:7" ht="14.1" customHeight="1">
      <c r="A90" s="11"/>
      <c r="B90" s="57" t="s">
        <v>81</v>
      </c>
      <c r="C90" s="116"/>
      <c r="D90" s="113">
        <v>17276</v>
      </c>
      <c r="E90" s="44">
        <f t="shared" si="2"/>
        <v>12093.2</v>
      </c>
      <c r="F90" s="44">
        <f t="shared" si="3"/>
        <v>12093.2</v>
      </c>
      <c r="G90" s="44">
        <f t="shared" si="4"/>
        <v>8638</v>
      </c>
    </row>
    <row r="91" spans="1:7" ht="14.1" customHeight="1">
      <c r="A91" s="11"/>
      <c r="B91" s="109" t="s">
        <v>84</v>
      </c>
      <c r="C91" s="116"/>
      <c r="D91" s="113">
        <v>18723</v>
      </c>
      <c r="E91" s="44">
        <f t="shared" si="2"/>
        <v>13106.1</v>
      </c>
      <c r="F91" s="44">
        <f t="shared" si="3"/>
        <v>13106.1</v>
      </c>
      <c r="G91" s="44">
        <f t="shared" si="4"/>
        <v>9361.5</v>
      </c>
    </row>
    <row r="92" spans="1:7" ht="14.1" customHeight="1">
      <c r="A92" s="11"/>
      <c r="B92" s="109" t="s">
        <v>83</v>
      </c>
      <c r="C92" s="116"/>
      <c r="D92" s="113">
        <v>18753</v>
      </c>
      <c r="E92" s="44">
        <f t="shared" si="2"/>
        <v>13127.1</v>
      </c>
      <c r="F92" s="44">
        <f t="shared" si="3"/>
        <v>13127.1</v>
      </c>
      <c r="G92" s="44">
        <f t="shared" si="4"/>
        <v>9376.5</v>
      </c>
    </row>
    <row r="93" spans="1:7" ht="14.1" customHeight="1">
      <c r="A93" s="11"/>
      <c r="B93" s="57" t="s">
        <v>80</v>
      </c>
      <c r="C93" s="116"/>
      <c r="D93" s="113">
        <v>19145</v>
      </c>
      <c r="E93" s="44">
        <f t="shared" si="2"/>
        <v>13401.5</v>
      </c>
      <c r="F93" s="44">
        <f t="shared" si="3"/>
        <v>13401.5</v>
      </c>
      <c r="G93" s="44">
        <f t="shared" si="4"/>
        <v>9572.5</v>
      </c>
    </row>
    <row r="94" spans="1:7" ht="14.1" customHeight="1">
      <c r="A94" s="11"/>
      <c r="B94" s="57" t="s">
        <v>82</v>
      </c>
      <c r="C94" s="116"/>
      <c r="D94" s="113">
        <v>21811</v>
      </c>
      <c r="E94" s="44">
        <f t="shared" si="2"/>
        <v>15267.7</v>
      </c>
      <c r="F94" s="44">
        <f t="shared" si="3"/>
        <v>15267.7</v>
      </c>
      <c r="G94" s="44">
        <f t="shared" si="4"/>
        <v>10905.5</v>
      </c>
    </row>
    <row r="95" spans="1:7" ht="14.1" customHeight="1">
      <c r="A95" s="11"/>
      <c r="B95" s="57" t="s">
        <v>87</v>
      </c>
      <c r="C95" s="117"/>
      <c r="D95" s="110">
        <v>22338</v>
      </c>
      <c r="E95" s="44">
        <f t="shared" si="2"/>
        <v>15636.6</v>
      </c>
      <c r="F95" s="44">
        <f t="shared" si="3"/>
        <v>15636.6</v>
      </c>
      <c r="G95" s="44">
        <f t="shared" si="4"/>
        <v>11169</v>
      </c>
    </row>
    <row r="96" spans="1:7" ht="12.75" customHeight="1">
      <c r="A96" s="11"/>
      <c r="B96" s="104" t="s">
        <v>88</v>
      </c>
      <c r="C96" s="105"/>
      <c r="D96" s="105"/>
      <c r="E96" s="105"/>
      <c r="F96" s="105"/>
      <c r="G96" s="106"/>
    </row>
    <row r="97" spans="1:7" ht="30" customHeight="1">
      <c r="A97" s="11"/>
      <c r="B97" s="111" t="s">
        <v>72</v>
      </c>
      <c r="C97" s="73" t="s">
        <v>49</v>
      </c>
      <c r="D97" s="113">
        <v>7544</v>
      </c>
      <c r="E97" s="44">
        <f t="shared" si="2"/>
        <v>5280.8</v>
      </c>
      <c r="F97" s="44">
        <f>ROUND(D97-(D97*30%),2)</f>
        <v>5280.8</v>
      </c>
      <c r="G97" s="44">
        <f>ROUND(D97*50%,2)</f>
        <v>3772</v>
      </c>
    </row>
    <row r="98" spans="1:7" ht="14.1" customHeight="1">
      <c r="A98" s="11"/>
      <c r="B98" s="57" t="s">
        <v>81</v>
      </c>
      <c r="C98" s="118"/>
      <c r="D98" s="113">
        <v>13058</v>
      </c>
      <c r="E98" s="44">
        <f t="shared" si="2"/>
        <v>9140.6</v>
      </c>
      <c r="F98" s="44">
        <f t="shared" ref="F98:F105" si="5">ROUND(D98-(D98*30%),2)</f>
        <v>9140.6</v>
      </c>
      <c r="G98" s="44">
        <f t="shared" ref="G98:G105" si="6">ROUND(D98*50%,2)</f>
        <v>6529</v>
      </c>
    </row>
    <row r="99" spans="1:7" ht="14.1" customHeight="1">
      <c r="A99" s="11"/>
      <c r="B99" s="109" t="s">
        <v>78</v>
      </c>
      <c r="C99" s="118"/>
      <c r="D99" s="113">
        <v>13134</v>
      </c>
      <c r="E99" s="44">
        <f t="shared" si="2"/>
        <v>9193.7999999999993</v>
      </c>
      <c r="F99" s="44">
        <f t="shared" si="5"/>
        <v>9193.7999999999993</v>
      </c>
      <c r="G99" s="44">
        <f t="shared" si="6"/>
        <v>6567</v>
      </c>
    </row>
    <row r="100" spans="1:7" ht="14.1" customHeight="1">
      <c r="A100" s="11"/>
      <c r="B100" s="57" t="s">
        <v>77</v>
      </c>
      <c r="C100" s="118"/>
      <c r="D100" s="113">
        <v>13766</v>
      </c>
      <c r="E100" s="44">
        <f t="shared" si="2"/>
        <v>9636.2000000000007</v>
      </c>
      <c r="F100" s="44">
        <f t="shared" si="5"/>
        <v>9636.2000000000007</v>
      </c>
      <c r="G100" s="44">
        <f t="shared" si="6"/>
        <v>6883</v>
      </c>
    </row>
    <row r="101" spans="1:7" ht="14.1" customHeight="1">
      <c r="A101" s="11"/>
      <c r="B101" s="109" t="s">
        <v>89</v>
      </c>
      <c r="C101" s="118"/>
      <c r="D101" s="113">
        <v>14505</v>
      </c>
      <c r="E101" s="44">
        <f t="shared" si="2"/>
        <v>10153.5</v>
      </c>
      <c r="F101" s="44">
        <f t="shared" si="5"/>
        <v>10153.5</v>
      </c>
      <c r="G101" s="44">
        <f t="shared" si="6"/>
        <v>7252.5</v>
      </c>
    </row>
    <row r="102" spans="1:7" ht="14.1" customHeight="1">
      <c r="A102" s="11"/>
      <c r="B102" s="57" t="s">
        <v>84</v>
      </c>
      <c r="C102" s="118"/>
      <c r="D102" s="113">
        <v>15559</v>
      </c>
      <c r="E102" s="44">
        <f t="shared" si="2"/>
        <v>10891.3</v>
      </c>
      <c r="F102" s="44">
        <f t="shared" si="5"/>
        <v>10891.3</v>
      </c>
      <c r="G102" s="44">
        <f t="shared" si="6"/>
        <v>7779.5</v>
      </c>
    </row>
    <row r="103" spans="1:7" ht="14.1" customHeight="1">
      <c r="A103" s="11"/>
      <c r="B103" s="57" t="s">
        <v>83</v>
      </c>
      <c r="C103" s="118"/>
      <c r="D103" s="113">
        <v>15589</v>
      </c>
      <c r="E103" s="44">
        <f t="shared" si="2"/>
        <v>10912.3</v>
      </c>
      <c r="F103" s="44">
        <f t="shared" si="5"/>
        <v>10912.3</v>
      </c>
      <c r="G103" s="44">
        <f t="shared" si="6"/>
        <v>7794.5</v>
      </c>
    </row>
    <row r="104" spans="1:7" ht="14.1" customHeight="1">
      <c r="A104" s="11"/>
      <c r="B104" s="57" t="s">
        <v>82</v>
      </c>
      <c r="C104" s="118"/>
      <c r="D104" s="113">
        <v>16011</v>
      </c>
      <c r="E104" s="44">
        <f t="shared" si="2"/>
        <v>11207.7</v>
      </c>
      <c r="F104" s="44">
        <f t="shared" si="5"/>
        <v>11207.7</v>
      </c>
      <c r="G104" s="44">
        <f t="shared" si="6"/>
        <v>8005.5</v>
      </c>
    </row>
    <row r="105" spans="1:7" ht="14.1" customHeight="1">
      <c r="A105" s="11"/>
      <c r="B105" s="57" t="s">
        <v>87</v>
      </c>
      <c r="C105" s="119"/>
      <c r="D105" s="110">
        <v>16538</v>
      </c>
      <c r="E105" s="44">
        <f t="shared" si="2"/>
        <v>11576.6</v>
      </c>
      <c r="F105" s="44">
        <f t="shared" si="5"/>
        <v>11576.6</v>
      </c>
      <c r="G105" s="44">
        <f t="shared" si="6"/>
        <v>8269</v>
      </c>
    </row>
    <row r="106" spans="1:7" ht="12.75" customHeight="1">
      <c r="A106" s="11"/>
      <c r="B106" s="104" t="s">
        <v>90</v>
      </c>
      <c r="C106" s="105"/>
      <c r="D106" s="105"/>
      <c r="E106" s="105"/>
      <c r="F106" s="105"/>
      <c r="G106" s="106"/>
    </row>
    <row r="107" spans="1:7" ht="29.25" customHeight="1">
      <c r="A107" s="11"/>
      <c r="B107" s="111" t="s">
        <v>72</v>
      </c>
      <c r="C107" s="73" t="s">
        <v>49</v>
      </c>
      <c r="D107" s="113">
        <v>6279</v>
      </c>
      <c r="E107" s="44">
        <f t="shared" si="2"/>
        <v>4395.3</v>
      </c>
      <c r="F107" s="44">
        <f>ROUND(D107-(D107*30%),2)</f>
        <v>4395.3</v>
      </c>
      <c r="G107" s="44">
        <f>ROUND(D107*50%,2)</f>
        <v>3139.5</v>
      </c>
    </row>
    <row r="108" spans="1:7" ht="14.1" customHeight="1">
      <c r="A108" s="11"/>
      <c r="B108" s="57" t="s">
        <v>81</v>
      </c>
      <c r="C108" s="118"/>
      <c r="D108" s="113">
        <v>9156</v>
      </c>
      <c r="E108" s="44">
        <f t="shared" si="2"/>
        <v>6409.2</v>
      </c>
      <c r="F108" s="44">
        <f t="shared" ref="F108:F115" si="7">ROUND(D108-(D108*30%),2)</f>
        <v>6409.2</v>
      </c>
      <c r="G108" s="44">
        <f t="shared" ref="G108:G115" si="8">ROUND(D108*50%,2)</f>
        <v>4578</v>
      </c>
    </row>
    <row r="109" spans="1:7" ht="14.1" customHeight="1">
      <c r="A109" s="11"/>
      <c r="B109" s="109" t="s">
        <v>91</v>
      </c>
      <c r="C109" s="118"/>
      <c r="D109" s="113">
        <v>9548</v>
      </c>
      <c r="E109" s="44">
        <f t="shared" si="2"/>
        <v>6683.6</v>
      </c>
      <c r="F109" s="44">
        <f t="shared" si="7"/>
        <v>6683.6</v>
      </c>
      <c r="G109" s="44">
        <f t="shared" si="8"/>
        <v>4774</v>
      </c>
    </row>
    <row r="110" spans="1:7" ht="14.1" customHeight="1">
      <c r="A110" s="11"/>
      <c r="B110" s="57" t="s">
        <v>77</v>
      </c>
      <c r="C110" s="118"/>
      <c r="D110" s="113">
        <v>9864</v>
      </c>
      <c r="E110" s="44">
        <f t="shared" si="2"/>
        <v>6904.8</v>
      </c>
      <c r="F110" s="44">
        <f t="shared" si="7"/>
        <v>6904.8</v>
      </c>
      <c r="G110" s="44">
        <f t="shared" si="8"/>
        <v>4932</v>
      </c>
    </row>
    <row r="111" spans="1:7" ht="14.1" customHeight="1">
      <c r="A111" s="11"/>
      <c r="B111" s="57" t="s">
        <v>80</v>
      </c>
      <c r="C111" s="118"/>
      <c r="D111" s="113">
        <v>10075</v>
      </c>
      <c r="E111" s="44">
        <f t="shared" si="2"/>
        <v>7052.5</v>
      </c>
      <c r="F111" s="44">
        <f t="shared" si="7"/>
        <v>7052.5</v>
      </c>
      <c r="G111" s="44">
        <f t="shared" si="8"/>
        <v>5037.5</v>
      </c>
    </row>
    <row r="112" spans="1:7" ht="14.1" customHeight="1">
      <c r="A112" s="11"/>
      <c r="B112" s="57" t="s">
        <v>84</v>
      </c>
      <c r="C112" s="118"/>
      <c r="D112" s="113">
        <v>10603</v>
      </c>
      <c r="E112" s="44">
        <f t="shared" si="2"/>
        <v>7422.1</v>
      </c>
      <c r="F112" s="44">
        <f t="shared" si="7"/>
        <v>7422.1</v>
      </c>
      <c r="G112" s="44">
        <f t="shared" si="8"/>
        <v>5301.5</v>
      </c>
    </row>
    <row r="113" spans="1:7" ht="14.1" customHeight="1">
      <c r="A113" s="11"/>
      <c r="B113" s="57" t="s">
        <v>83</v>
      </c>
      <c r="C113" s="118"/>
      <c r="D113" s="110">
        <v>10632</v>
      </c>
      <c r="E113" s="44">
        <f t="shared" si="2"/>
        <v>7442.4</v>
      </c>
      <c r="F113" s="44">
        <f t="shared" si="7"/>
        <v>7442.4</v>
      </c>
      <c r="G113" s="44">
        <f t="shared" si="8"/>
        <v>5316</v>
      </c>
    </row>
    <row r="114" spans="1:7" ht="14.1" customHeight="1">
      <c r="A114" s="11"/>
      <c r="B114" s="57" t="s">
        <v>82</v>
      </c>
      <c r="C114" s="118"/>
      <c r="D114" s="113">
        <v>10738</v>
      </c>
      <c r="E114" s="44">
        <f t="shared" si="2"/>
        <v>7516.6</v>
      </c>
      <c r="F114" s="44">
        <f t="shared" si="7"/>
        <v>7516.6</v>
      </c>
      <c r="G114" s="44">
        <f t="shared" si="8"/>
        <v>5369</v>
      </c>
    </row>
    <row r="115" spans="1:7" ht="14.1" customHeight="1">
      <c r="A115" s="11"/>
      <c r="B115" s="114" t="s">
        <v>87</v>
      </c>
      <c r="C115" s="119"/>
      <c r="D115" s="110">
        <v>11265</v>
      </c>
      <c r="E115" s="44">
        <f t="shared" si="2"/>
        <v>7885.5</v>
      </c>
      <c r="F115" s="44">
        <f t="shared" si="7"/>
        <v>7885.5</v>
      </c>
      <c r="G115" s="44">
        <f t="shared" si="8"/>
        <v>5632.5</v>
      </c>
    </row>
    <row r="116" spans="1:7" ht="12.75" customHeight="1">
      <c r="A116" s="11"/>
      <c r="B116" s="120" t="s">
        <v>92</v>
      </c>
      <c r="C116" s="121"/>
      <c r="D116" s="121"/>
      <c r="E116" s="121"/>
      <c r="F116" s="121"/>
      <c r="G116" s="122"/>
    </row>
    <row r="117" spans="1:7" ht="29.25" customHeight="1">
      <c r="A117" s="11"/>
      <c r="B117" s="111" t="s">
        <v>93</v>
      </c>
      <c r="C117" s="73" t="s">
        <v>49</v>
      </c>
      <c r="D117" s="110">
        <v>3784</v>
      </c>
      <c r="E117" s="33">
        <f t="shared" si="2"/>
        <v>2648.8</v>
      </c>
      <c r="F117" s="33">
        <f>ROUND(D117-(D117*30%),2)</f>
        <v>2648.8</v>
      </c>
      <c r="G117" s="33">
        <f>ROUND(D117*50%,2)</f>
        <v>1892</v>
      </c>
    </row>
    <row r="118" spans="1:7" ht="12.75" customHeight="1">
      <c r="A118" s="11"/>
      <c r="B118" s="104" t="s">
        <v>94</v>
      </c>
      <c r="C118" s="105"/>
      <c r="D118" s="105"/>
      <c r="E118" s="105"/>
      <c r="F118" s="105"/>
      <c r="G118" s="106"/>
    </row>
    <row r="119" spans="1:7" ht="29.25" customHeight="1">
      <c r="A119" s="11"/>
      <c r="B119" s="111" t="s">
        <v>72</v>
      </c>
      <c r="C119" s="73" t="s">
        <v>49</v>
      </c>
      <c r="D119" s="113">
        <v>6912</v>
      </c>
      <c r="E119" s="44">
        <f t="shared" si="2"/>
        <v>4838.3999999999996</v>
      </c>
      <c r="F119" s="44">
        <f>ROUND(D119-(D119*30%),2)</f>
        <v>4838.3999999999996</v>
      </c>
      <c r="G119" s="44">
        <f>ROUND(D119*50%,2)</f>
        <v>3456</v>
      </c>
    </row>
    <row r="120" spans="1:7" ht="14.1" customHeight="1">
      <c r="A120" s="11"/>
      <c r="B120" s="57" t="s">
        <v>81</v>
      </c>
      <c r="C120" s="81"/>
      <c r="D120" s="113">
        <v>11792</v>
      </c>
      <c r="E120" s="44">
        <f t="shared" si="2"/>
        <v>8254.4</v>
      </c>
      <c r="F120" s="44">
        <f t="shared" ref="F120:F126" si="9">ROUND(D120-(D120*30%),2)</f>
        <v>8254.4</v>
      </c>
      <c r="G120" s="44">
        <f t="shared" ref="G120:G126" si="10">ROUND(D120*50%,2)</f>
        <v>5896</v>
      </c>
    </row>
    <row r="121" spans="1:7" ht="14.1" customHeight="1">
      <c r="A121" s="11"/>
      <c r="B121" s="109" t="s">
        <v>78</v>
      </c>
      <c r="C121" s="81"/>
      <c r="D121" s="113">
        <v>12185</v>
      </c>
      <c r="E121" s="44">
        <f t="shared" si="2"/>
        <v>8529.5</v>
      </c>
      <c r="F121" s="44">
        <f t="shared" si="9"/>
        <v>8529.5</v>
      </c>
      <c r="G121" s="44">
        <f t="shared" si="10"/>
        <v>6092.5</v>
      </c>
    </row>
    <row r="122" spans="1:7" ht="14.1" customHeight="1">
      <c r="A122" s="11"/>
      <c r="B122" s="57" t="s">
        <v>77</v>
      </c>
      <c r="C122" s="81"/>
      <c r="D122" s="113">
        <v>12501</v>
      </c>
      <c r="E122" s="44">
        <f t="shared" si="2"/>
        <v>8750.7000000000007</v>
      </c>
      <c r="F122" s="44">
        <f t="shared" si="9"/>
        <v>8750.7000000000007</v>
      </c>
      <c r="G122" s="44">
        <f t="shared" si="10"/>
        <v>6250.5</v>
      </c>
    </row>
    <row r="123" spans="1:7" ht="14.1" customHeight="1">
      <c r="A123" s="11"/>
      <c r="B123" s="109" t="s">
        <v>89</v>
      </c>
      <c r="C123" s="81"/>
      <c r="D123" s="113">
        <v>13239</v>
      </c>
      <c r="E123" s="44">
        <f t="shared" si="2"/>
        <v>9267.2999999999993</v>
      </c>
      <c r="F123" s="44">
        <f t="shared" si="9"/>
        <v>9267.2999999999993</v>
      </c>
      <c r="G123" s="44">
        <f t="shared" si="10"/>
        <v>6619.5</v>
      </c>
    </row>
    <row r="124" spans="1:7" ht="14.1" customHeight="1">
      <c r="A124" s="11"/>
      <c r="B124" s="57" t="s">
        <v>82</v>
      </c>
      <c r="C124" s="81"/>
      <c r="D124" s="113">
        <v>13902</v>
      </c>
      <c r="E124" s="44">
        <f t="shared" si="2"/>
        <v>9731.4</v>
      </c>
      <c r="F124" s="44">
        <f>ROUND(D124-(D124*30%),2)</f>
        <v>9731.4</v>
      </c>
      <c r="G124" s="44">
        <f>ROUND(D124*50%,2)</f>
        <v>6951</v>
      </c>
    </row>
    <row r="125" spans="1:7" ht="14.1" customHeight="1">
      <c r="A125" s="11"/>
      <c r="B125" s="57" t="s">
        <v>84</v>
      </c>
      <c r="C125" s="81"/>
      <c r="D125" s="113">
        <v>14294</v>
      </c>
      <c r="E125" s="44">
        <f t="shared" si="2"/>
        <v>10005.799999999999</v>
      </c>
      <c r="F125" s="44">
        <f t="shared" si="9"/>
        <v>10005.799999999999</v>
      </c>
      <c r="G125" s="44">
        <f t="shared" si="10"/>
        <v>7147</v>
      </c>
    </row>
    <row r="126" spans="1:7" ht="14.1" customHeight="1">
      <c r="A126" s="11"/>
      <c r="B126" s="57" t="s">
        <v>83</v>
      </c>
      <c r="C126" s="81"/>
      <c r="D126" s="113">
        <v>14323</v>
      </c>
      <c r="E126" s="44">
        <f t="shared" si="2"/>
        <v>10026.1</v>
      </c>
      <c r="F126" s="44">
        <f t="shared" si="9"/>
        <v>10026.1</v>
      </c>
      <c r="G126" s="44">
        <f t="shared" si="10"/>
        <v>7161.5</v>
      </c>
    </row>
    <row r="127" spans="1:7" ht="14.1" customHeight="1">
      <c r="A127" s="11"/>
      <c r="B127" s="57" t="s">
        <v>87</v>
      </c>
      <c r="C127" s="115"/>
      <c r="D127" s="110">
        <v>14956</v>
      </c>
      <c r="E127" s="33">
        <f>D127-(D127*30%)</f>
        <v>10469.200000000001</v>
      </c>
      <c r="F127" s="33">
        <f>D127-(D127*30%)</f>
        <v>10469.200000000001</v>
      </c>
      <c r="G127" s="33">
        <f>D127*50%</f>
        <v>7478</v>
      </c>
    </row>
    <row r="128" spans="1:7" ht="12.75" hidden="1" customHeight="1">
      <c r="A128" s="11"/>
      <c r="B128" s="9"/>
      <c r="C128" s="123"/>
      <c r="D128" s="124"/>
      <c r="E128" s="125"/>
      <c r="F128" s="125"/>
      <c r="G128" s="125"/>
    </row>
    <row r="129" spans="1:9" ht="12.75" hidden="1" customHeight="1">
      <c r="A129" s="9"/>
      <c r="B129" s="10"/>
      <c r="C129" s="10"/>
      <c r="D129" s="10"/>
      <c r="E129" s="10"/>
      <c r="F129" s="10"/>
    </row>
    <row r="130" spans="1:9" ht="34.5" hidden="1" customHeight="1">
      <c r="A130" s="9"/>
      <c r="B130" s="126"/>
      <c r="C130" s="126"/>
      <c r="D130" s="126"/>
      <c r="E130" s="126"/>
      <c r="F130" s="126"/>
      <c r="G130" s="126"/>
    </row>
    <row r="131" spans="1:9" hidden="1">
      <c r="A131" s="127"/>
      <c r="B131" s="10"/>
      <c r="C131" s="16"/>
      <c r="D131" s="16"/>
      <c r="E131" s="16"/>
      <c r="F131" s="10"/>
    </row>
    <row r="132" spans="1:9">
      <c r="A132" s="127"/>
      <c r="B132" s="10"/>
      <c r="C132" s="128"/>
      <c r="D132" s="128"/>
      <c r="E132" s="128"/>
      <c r="F132" s="10"/>
    </row>
    <row r="133" spans="1:9">
      <c r="A133" s="127"/>
      <c r="B133" s="10"/>
      <c r="C133" s="128"/>
      <c r="D133" s="128"/>
      <c r="E133" s="128"/>
      <c r="F133" s="10"/>
    </row>
    <row r="134" spans="1:9">
      <c r="A134" s="9"/>
      <c r="B134" s="129"/>
      <c r="C134" s="129"/>
      <c r="D134" s="10"/>
      <c r="E134" s="10"/>
      <c r="F134" s="10"/>
    </row>
    <row r="135" spans="1:9" ht="15" customHeight="1">
      <c r="A135" s="9"/>
      <c r="B135" s="130" t="s">
        <v>95</v>
      </c>
      <c r="C135" s="130"/>
      <c r="D135" s="130"/>
      <c r="E135" s="9" t="s">
        <v>96</v>
      </c>
      <c r="F135" s="126" t="s">
        <v>97</v>
      </c>
      <c r="G135" s="126"/>
      <c r="I135" s="131"/>
    </row>
    <row r="136" spans="1:9">
      <c r="A136" s="11"/>
      <c r="B136" s="10"/>
      <c r="C136" s="10"/>
      <c r="D136" s="12"/>
      <c r="E136" s="11"/>
      <c r="F136" s="10"/>
      <c r="G136" s="6"/>
    </row>
    <row r="137" spans="1:9">
      <c r="A137" s="11"/>
      <c r="B137" s="10"/>
      <c r="C137" s="10"/>
      <c r="D137" s="12"/>
      <c r="E137" s="12"/>
      <c r="F137" s="10"/>
    </row>
    <row r="138" spans="1:9" ht="14.25" hidden="1" customHeight="1">
      <c r="A138" s="132"/>
      <c r="B138" s="133"/>
      <c r="C138" s="10"/>
      <c r="D138" s="10"/>
      <c r="E138" s="10"/>
      <c r="F138" s="10"/>
    </row>
    <row r="139" spans="1:9" ht="14.25" hidden="1" customHeight="1">
      <c r="A139" s="9" t="s">
        <v>98</v>
      </c>
      <c r="B139" s="10"/>
      <c r="C139" s="10"/>
      <c r="D139" s="10"/>
      <c r="E139" s="10"/>
      <c r="F139" s="10"/>
    </row>
    <row r="140" spans="1:9" ht="14.25" hidden="1" customHeight="1">
      <c r="A140" s="9" t="s">
        <v>99</v>
      </c>
      <c r="B140" s="10"/>
      <c r="C140" s="10"/>
      <c r="D140" s="10"/>
      <c r="F140" s="134" t="s">
        <v>100</v>
      </c>
    </row>
    <row r="141" spans="1:9" ht="14.25" hidden="1" customHeight="1">
      <c r="A141" s="132"/>
      <c r="B141" s="133"/>
      <c r="C141" s="10"/>
      <c r="D141" s="10"/>
      <c r="E141" s="10"/>
      <c r="F141" s="10"/>
    </row>
    <row r="142" spans="1:9" ht="14.25" hidden="1" customHeight="1">
      <c r="A142" s="135"/>
      <c r="B142" s="136"/>
      <c r="D142" s="2"/>
      <c r="E142" s="2"/>
    </row>
    <row r="143" spans="1:9" ht="14.25" hidden="1" customHeight="1">
      <c r="A143" s="135"/>
      <c r="B143" s="136"/>
      <c r="D143" s="2"/>
      <c r="E143" s="2"/>
    </row>
    <row r="144" spans="1:9" ht="14.25" hidden="1" customHeight="1">
      <c r="A144" s="135"/>
      <c r="B144" s="136"/>
      <c r="D144" s="2"/>
      <c r="E144" s="2"/>
    </row>
    <row r="145" spans="1:5" ht="14.25" hidden="1" customHeight="1">
      <c r="A145" s="137" t="s">
        <v>101</v>
      </c>
      <c r="B145" s="127" t="s">
        <v>102</v>
      </c>
      <c r="D145" s="2"/>
      <c r="E145" s="2"/>
    </row>
    <row r="146" spans="1:5" ht="14.25" hidden="1" customHeight="1">
      <c r="A146" s="135"/>
      <c r="B146" s="127" t="s">
        <v>103</v>
      </c>
      <c r="D146" s="2"/>
      <c r="E146" s="2"/>
    </row>
    <row r="147" spans="1:5">
      <c r="A147" s="135"/>
    </row>
    <row r="148" spans="1:5">
      <c r="A148" s="135"/>
      <c r="B148" s="136"/>
      <c r="D148" s="2"/>
      <c r="E148" s="2"/>
    </row>
    <row r="149" spans="1:5">
      <c r="A149" s="135"/>
      <c r="B149" s="136"/>
      <c r="D149" s="2"/>
      <c r="E149" s="2"/>
    </row>
    <row r="150" spans="1:5">
      <c r="A150" s="135"/>
      <c r="B150" s="136"/>
      <c r="D150" s="2"/>
      <c r="E150" s="2"/>
    </row>
    <row r="151" spans="1:5">
      <c r="A151" s="135"/>
      <c r="B151" s="136"/>
      <c r="D151" s="2"/>
      <c r="E151" s="2"/>
    </row>
    <row r="152" spans="1:5">
      <c r="A152" s="135"/>
      <c r="B152" s="136"/>
      <c r="D152" s="2"/>
      <c r="E152" s="2"/>
    </row>
    <row r="153" spans="1:5">
      <c r="A153" s="135"/>
      <c r="B153" s="136"/>
      <c r="D153" s="2"/>
      <c r="E153" s="2"/>
    </row>
    <row r="154" spans="1:5">
      <c r="A154" s="135"/>
      <c r="B154" s="136"/>
      <c r="D154" s="2"/>
      <c r="E154" s="2"/>
    </row>
    <row r="155" spans="1:5">
      <c r="A155" s="135"/>
      <c r="B155" s="136"/>
      <c r="D155" s="2"/>
      <c r="E155" s="2"/>
    </row>
    <row r="156" spans="1:5">
      <c r="A156" s="135"/>
      <c r="B156" s="136"/>
      <c r="D156" s="2"/>
      <c r="E156" s="2"/>
    </row>
    <row r="157" spans="1:5">
      <c r="A157" s="135"/>
      <c r="B157" s="136"/>
      <c r="D157" s="2"/>
      <c r="E157" s="2"/>
    </row>
  </sheetData>
  <mergeCells count="33">
    <mergeCell ref="B130:G130"/>
    <mergeCell ref="C131:E131"/>
    <mergeCell ref="B134:C134"/>
    <mergeCell ref="B135:D135"/>
    <mergeCell ref="F135:G135"/>
    <mergeCell ref="B85:G85"/>
    <mergeCell ref="C87:C95"/>
    <mergeCell ref="B96:G96"/>
    <mergeCell ref="B106:G106"/>
    <mergeCell ref="B116:G116"/>
    <mergeCell ref="B118:G118"/>
    <mergeCell ref="B24:G24"/>
    <mergeCell ref="B30:G30"/>
    <mergeCell ref="B31:G31"/>
    <mergeCell ref="B36:D36"/>
    <mergeCell ref="B64:G64"/>
    <mergeCell ref="B66:G66"/>
    <mergeCell ref="A17:G17"/>
    <mergeCell ref="A18:G18"/>
    <mergeCell ref="B19:G19"/>
    <mergeCell ref="B21:B23"/>
    <mergeCell ref="C21:C23"/>
    <mergeCell ref="D21:D23"/>
    <mergeCell ref="E21:G21"/>
    <mergeCell ref="E22:E23"/>
    <mergeCell ref="F22:F23"/>
    <mergeCell ref="G22:G23"/>
    <mergeCell ref="C1:F1"/>
    <mergeCell ref="C2:F2"/>
    <mergeCell ref="C3:F3"/>
    <mergeCell ref="C5:F5"/>
    <mergeCell ref="A15:G15"/>
    <mergeCell ref="A16:G16"/>
  </mergeCells>
  <pageMargins left="0.98425196850393704" right="0" top="0.39370078740157483" bottom="0.35433070866141736" header="0.19685039370078741" footer="0.11811023622047245"/>
  <pageSetup paperSize="9" scale="8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otiz_ept</dc:creator>
  <cp:lastModifiedBy>otiz_ept</cp:lastModifiedBy>
  <dcterms:created xsi:type="dcterms:W3CDTF">2024-07-31T04:10:00Z</dcterms:created>
  <dcterms:modified xsi:type="dcterms:W3CDTF">2024-07-31T04:10:43Z</dcterms:modified>
</cp:coreProperties>
</file>